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EXCEL\Bezirksmeisterschaft\"/>
    </mc:Choice>
  </mc:AlternateContent>
  <bookViews>
    <workbookView xWindow="0" yWindow="0" windowWidth="21600" windowHeight="9510" tabRatio="723" firstSheet="3" activeTab="6"/>
  </bookViews>
  <sheets>
    <sheet name="Anleitung" sheetId="18" r:id="rId1"/>
    <sheet name="Eingabe" sheetId="7" r:id="rId2"/>
    <sheet name="Sort J N Heger" sheetId="8" r:id="rId3"/>
    <sheet name="Sort Heger" sheetId="10" r:id="rId4"/>
    <sheet name="HGR-Übersicht" sheetId="14" r:id="rId5"/>
    <sheet name="Ges.Bez. Jung W" sheetId="11" r:id="rId6"/>
    <sheet name="Ges.Bez.Wertung" sheetId="6" r:id="rId7"/>
    <sheet name="Hegering" sheetId="9" r:id="rId8"/>
    <sheet name="Heger-ZusSt" sheetId="2" r:id="rId9"/>
    <sheet name="Frauen" sheetId="15" r:id="rId10"/>
    <sheet name="Gäste" sheetId="3" r:id="rId11"/>
    <sheet name="Hegeringe" sheetId="12" r:id="rId12"/>
  </sheets>
  <definedNames>
    <definedName name="_xlnm._FilterDatabase" localSheetId="1" hidden="1">Eingabe!$A$6:$S$106</definedName>
    <definedName name="_xlnm._FilterDatabase" localSheetId="3" hidden="1">'Sort Heger'!$A$6:$Q$6</definedName>
    <definedName name="_xlnm._FilterDatabase" localSheetId="2" hidden="1">'Sort J N Heger'!$A$6:$S$6</definedName>
    <definedName name="Datum">Eingabe!$C$4</definedName>
    <definedName name="DB">Eingabe!$A$6:$O$106</definedName>
    <definedName name="_xlnm.Print_Area" localSheetId="1">Eingabe!$B$1:$P$40</definedName>
    <definedName name="_xlnm.Print_Area" localSheetId="9">Frauen!$B$1:$O$8</definedName>
    <definedName name="_xlnm.Print_Area" localSheetId="10">Gäste!$B$1:$O$28</definedName>
    <definedName name="_xlnm.Print_Area" localSheetId="5">'Ges.Bez. Jung W'!$B$1:$O$12</definedName>
    <definedName name="_xlnm.Print_Area" localSheetId="6">Ges.Bez.Wertung!$B$1:$O$107</definedName>
    <definedName name="_xlnm.Print_Area" localSheetId="7">Hegering!$B$1:$O$96</definedName>
    <definedName name="_xlnm.Print_Area" localSheetId="8">'Heger-ZusSt'!$A$1:$F$30</definedName>
    <definedName name="_xlnm.Print_Area" localSheetId="4">'HGR-Übersicht'!$A$1:$F$40</definedName>
    <definedName name="_xlnm.Print_Titles" localSheetId="6">Ges.Bez.Wertung!$1:$6</definedName>
    <definedName name="_xlnm.Print_Titles" localSheetId="7">Hegering!$6:$6</definedName>
    <definedName name="Gams">1.4</definedName>
    <definedName name="HGR">Hegeringe!$B$2:$B$16</definedName>
    <definedName name="HGR_DB">'Sort Heger'!$A$6:$O$70</definedName>
    <definedName name="HGRz">Hegeringe!$B$2:$C$16</definedName>
    <definedName name="Scheibe">5</definedName>
  </definedNames>
  <calcPr calcId="171027"/>
</workbook>
</file>

<file path=xl/calcChain.xml><?xml version="1.0" encoding="utf-8"?>
<calcChain xmlns="http://schemas.openxmlformats.org/spreadsheetml/2006/main">
  <c r="E10" i="2" l="1"/>
  <c r="D10" i="2"/>
  <c r="E21" i="2"/>
  <c r="D21" i="2"/>
  <c r="E16" i="2"/>
  <c r="D16" i="2"/>
  <c r="E14" i="2"/>
  <c r="D14" i="2"/>
  <c r="E12" i="2"/>
  <c r="D12" i="2"/>
  <c r="E11" i="2"/>
  <c r="D11" i="2"/>
  <c r="E15" i="2"/>
  <c r="D15" i="2"/>
  <c r="E9" i="2"/>
  <c r="D9" i="2"/>
  <c r="F10" i="2" l="1"/>
  <c r="F21" i="2"/>
  <c r="F16" i="2"/>
  <c r="F14" i="2"/>
  <c r="F12" i="2"/>
  <c r="F11" i="2"/>
  <c r="F15" i="2"/>
  <c r="E22" i="2" l="1"/>
  <c r="D22" i="2"/>
  <c r="P55" i="10"/>
  <c r="F9" i="2" l="1"/>
  <c r="F22" i="2"/>
  <c r="O119" i="9"/>
  <c r="N119" i="9"/>
  <c r="M119" i="9"/>
  <c r="L119" i="9"/>
  <c r="K119" i="9"/>
  <c r="J119" i="9"/>
  <c r="I119" i="9"/>
  <c r="H119" i="9"/>
  <c r="G119" i="9"/>
  <c r="O113" i="9"/>
  <c r="N113" i="9"/>
  <c r="M113" i="9"/>
  <c r="L113" i="9"/>
  <c r="K113" i="9"/>
  <c r="J113" i="9"/>
  <c r="I113" i="9"/>
  <c r="H113" i="9"/>
  <c r="G113" i="9"/>
  <c r="O107" i="9"/>
  <c r="N107" i="9"/>
  <c r="M107" i="9"/>
  <c r="L107" i="9"/>
  <c r="K107" i="9"/>
  <c r="J107" i="9"/>
  <c r="I107" i="9"/>
  <c r="H107" i="9"/>
  <c r="G107" i="9"/>
  <c r="L22" i="7"/>
  <c r="J22" i="7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F54" i="7"/>
  <c r="G101" i="9" l="1"/>
  <c r="G95" i="9"/>
  <c r="G89" i="9"/>
  <c r="G83" i="9"/>
  <c r="G77" i="9"/>
  <c r="G71" i="9"/>
  <c r="G65" i="9"/>
  <c r="G59" i="9"/>
  <c r="G53" i="9"/>
  <c r="G47" i="9"/>
  <c r="G41" i="9"/>
  <c r="G35" i="9"/>
  <c r="G29" i="9"/>
  <c r="G23" i="9"/>
  <c r="G17" i="9"/>
  <c r="G11" i="9"/>
  <c r="E32" i="2" l="1"/>
  <c r="D32" i="2"/>
  <c r="C32" i="2"/>
  <c r="E31" i="2"/>
  <c r="D31" i="2"/>
  <c r="C31" i="2"/>
  <c r="E30" i="2"/>
  <c r="D30" i="2"/>
  <c r="C30" i="2"/>
  <c r="E29" i="2"/>
  <c r="D29" i="2"/>
  <c r="C29" i="2"/>
  <c r="C27" i="2"/>
  <c r="C25" i="2"/>
  <c r="E25" i="2"/>
  <c r="D25" i="2"/>
  <c r="E27" i="2"/>
  <c r="D27" i="2"/>
  <c r="F27" i="2" l="1"/>
  <c r="F25" i="2"/>
  <c r="F31" i="2"/>
  <c r="F32" i="2"/>
  <c r="F30" i="2"/>
  <c r="F29" i="2"/>
  <c r="E13" i="2"/>
  <c r="D13" i="2"/>
  <c r="C13" i="2"/>
  <c r="L30" i="12"/>
  <c r="F9" i="7"/>
  <c r="F8" i="7"/>
  <c r="F7" i="7"/>
  <c r="F13" i="2" l="1"/>
  <c r="O35" i="9"/>
  <c r="N35" i="9"/>
  <c r="M35" i="9"/>
  <c r="L35" i="9"/>
  <c r="K35" i="9"/>
  <c r="J35" i="9"/>
  <c r="I35" i="9"/>
  <c r="H35" i="9"/>
  <c r="O29" i="9"/>
  <c r="N29" i="9"/>
  <c r="M29" i="9"/>
  <c r="L29" i="9"/>
  <c r="K29" i="9"/>
  <c r="J29" i="9"/>
  <c r="I29" i="9"/>
  <c r="H29" i="9"/>
  <c r="O23" i="9"/>
  <c r="N23" i="9"/>
  <c r="M23" i="9"/>
  <c r="L23" i="9"/>
  <c r="K23" i="9"/>
  <c r="J23" i="9"/>
  <c r="I23" i="9"/>
  <c r="H23" i="9"/>
  <c r="O17" i="9"/>
  <c r="N17" i="9"/>
  <c r="M17" i="9"/>
  <c r="L17" i="9"/>
  <c r="K17" i="9"/>
  <c r="J17" i="9"/>
  <c r="I17" i="9"/>
  <c r="H17" i="9"/>
  <c r="I11" i="9"/>
  <c r="J11" i="9"/>
  <c r="K11" i="9"/>
  <c r="L11" i="9"/>
  <c r="M11" i="9"/>
  <c r="N11" i="9"/>
  <c r="O11" i="9"/>
  <c r="H11" i="9"/>
  <c r="P52" i="10"/>
  <c r="P53" i="10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C4" i="15"/>
  <c r="L7" i="7"/>
  <c r="L8" i="7"/>
  <c r="L9" i="7"/>
  <c r="J7" i="7"/>
  <c r="J8" i="7"/>
  <c r="J9" i="7"/>
  <c r="P28" i="3" l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101" i="9"/>
  <c r="N101" i="9"/>
  <c r="M101" i="9"/>
  <c r="L101" i="9"/>
  <c r="K101" i="9"/>
  <c r="J101" i="9"/>
  <c r="I101" i="9"/>
  <c r="H101" i="9"/>
  <c r="O95" i="9"/>
  <c r="N95" i="9"/>
  <c r="M95" i="9"/>
  <c r="L95" i="9"/>
  <c r="K95" i="9"/>
  <c r="J95" i="9"/>
  <c r="I95" i="9"/>
  <c r="H95" i="9"/>
  <c r="O89" i="9"/>
  <c r="N89" i="9"/>
  <c r="M89" i="9"/>
  <c r="L89" i="9"/>
  <c r="K89" i="9"/>
  <c r="J89" i="9"/>
  <c r="I89" i="9"/>
  <c r="H89" i="9"/>
  <c r="O83" i="9"/>
  <c r="N83" i="9"/>
  <c r="M83" i="9"/>
  <c r="L83" i="9"/>
  <c r="K83" i="9"/>
  <c r="J83" i="9"/>
  <c r="I83" i="9"/>
  <c r="H83" i="9"/>
  <c r="O77" i="9"/>
  <c r="N77" i="9"/>
  <c r="M77" i="9"/>
  <c r="L77" i="9"/>
  <c r="K77" i="9"/>
  <c r="J77" i="9"/>
  <c r="I77" i="9"/>
  <c r="H77" i="9"/>
  <c r="F22" i="7"/>
  <c r="L6" i="12" l="1"/>
  <c r="P29" i="10" l="1"/>
  <c r="P42" i="10"/>
  <c r="C22" i="2"/>
  <c r="C23" i="2"/>
  <c r="C26" i="2"/>
  <c r="C24" i="2"/>
  <c r="C9" i="2"/>
  <c r="P31" i="10"/>
  <c r="P22" i="10"/>
  <c r="P35" i="10"/>
  <c r="P36" i="10"/>
  <c r="P45" i="10"/>
  <c r="P49" i="10"/>
  <c r="P38" i="10"/>
  <c r="P37" i="10"/>
  <c r="P16" i="10"/>
  <c r="P14" i="10"/>
  <c r="P26" i="10"/>
  <c r="P23" i="10"/>
  <c r="P30" i="10"/>
  <c r="P39" i="10"/>
  <c r="P28" i="10"/>
  <c r="P44" i="10"/>
  <c r="P25" i="10"/>
  <c r="P27" i="10"/>
  <c r="P24" i="10"/>
  <c r="P43" i="10"/>
  <c r="P47" i="10"/>
  <c r="P46" i="10"/>
  <c r="P40" i="10"/>
  <c r="P41" i="10"/>
  <c r="P15" i="10"/>
  <c r="P12" i="10"/>
  <c r="P17" i="10"/>
  <c r="P54" i="10"/>
  <c r="P48" i="10"/>
  <c r="P51" i="10"/>
  <c r="P50" i="10"/>
  <c r="P33" i="10"/>
  <c r="P34" i="10"/>
  <c r="P32" i="10"/>
  <c r="P21" i="10"/>
  <c r="P20" i="10"/>
  <c r="P19" i="10"/>
  <c r="P18" i="10"/>
  <c r="P8" i="10"/>
  <c r="P10" i="10"/>
  <c r="P11" i="10"/>
  <c r="C4" i="3"/>
  <c r="C4" i="2"/>
  <c r="C4" i="9"/>
  <c r="C4" i="6"/>
  <c r="C4" i="11"/>
  <c r="C7" i="14"/>
  <c r="C4" i="10"/>
  <c r="C4" i="8"/>
  <c r="E15" i="14" l="1"/>
  <c r="E14" i="14"/>
  <c r="L2" i="12"/>
  <c r="E26" i="14"/>
  <c r="L28" i="12"/>
  <c r="C18" i="2" s="1"/>
  <c r="L26" i="12"/>
  <c r="C12" i="2" s="1"/>
  <c r="L24" i="12"/>
  <c r="L22" i="12"/>
  <c r="C16" i="2" s="1"/>
  <c r="L20" i="12"/>
  <c r="C28" i="2" s="1"/>
  <c r="L18" i="12"/>
  <c r="C11" i="2" s="1"/>
  <c r="L16" i="12"/>
  <c r="L14" i="12"/>
  <c r="C19" i="2" s="1"/>
  <c r="L12" i="12"/>
  <c r="C15" i="2" s="1"/>
  <c r="L10" i="12"/>
  <c r="L8" i="12"/>
  <c r="C17" i="2" s="1"/>
  <c r="L4" i="12"/>
  <c r="C20" i="2" s="1"/>
  <c r="E16" i="14" l="1"/>
  <c r="E19" i="14"/>
  <c r="E23" i="14"/>
  <c r="E12" i="14"/>
  <c r="E20" i="14"/>
  <c r="E18" i="14"/>
  <c r="E22" i="14"/>
  <c r="E24" i="14"/>
  <c r="E13" i="14"/>
  <c r="E17" i="14"/>
  <c r="E21" i="14"/>
  <c r="E25" i="14"/>
  <c r="E26" i="2"/>
  <c r="E19" i="2"/>
  <c r="D20" i="2"/>
  <c r="D26" i="2"/>
  <c r="D19" i="2"/>
  <c r="E23" i="2"/>
  <c r="E24" i="2"/>
  <c r="E18" i="2"/>
  <c r="E28" i="2"/>
  <c r="E17" i="2"/>
  <c r="E20" i="2"/>
  <c r="D23" i="2"/>
  <c r="D24" i="2"/>
  <c r="F24" i="2" s="1"/>
  <c r="D18" i="2"/>
  <c r="D28" i="2"/>
  <c r="D17" i="2"/>
  <c r="P58" i="10"/>
  <c r="P60" i="10"/>
  <c r="P66" i="10"/>
  <c r="P68" i="10"/>
  <c r="P74" i="10"/>
  <c r="P76" i="10"/>
  <c r="F23" i="2" l="1"/>
  <c r="F19" i="2"/>
  <c r="F17" i="2"/>
  <c r="F28" i="2"/>
  <c r="F18" i="2"/>
  <c r="F26" i="2"/>
  <c r="F20" i="2"/>
  <c r="E27" i="14"/>
  <c r="P72" i="10"/>
  <c r="P64" i="10"/>
  <c r="P56" i="10"/>
  <c r="P70" i="10"/>
  <c r="P62" i="10"/>
  <c r="P75" i="10"/>
  <c r="P67" i="10"/>
  <c r="P59" i="10"/>
  <c r="P73" i="10"/>
  <c r="P65" i="10"/>
  <c r="P57" i="10"/>
  <c r="P71" i="10"/>
  <c r="P63" i="10"/>
  <c r="P13" i="10"/>
  <c r="P69" i="10"/>
  <c r="P61" i="10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7" i="7"/>
  <c r="L10" i="7"/>
  <c r="L11" i="7"/>
  <c r="L12" i="7"/>
  <c r="L13" i="7"/>
  <c r="L14" i="7"/>
  <c r="L15" i="7"/>
  <c r="L16" i="7"/>
  <c r="L17" i="7"/>
  <c r="L18" i="7"/>
  <c r="L19" i="7"/>
  <c r="L20" i="7"/>
  <c r="L21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J10" i="7"/>
  <c r="J11" i="7"/>
  <c r="J12" i="7"/>
  <c r="J13" i="7"/>
  <c r="J14" i="7"/>
  <c r="J15" i="7"/>
  <c r="J16" i="7"/>
  <c r="J17" i="7"/>
  <c r="J18" i="7"/>
  <c r="J19" i="7"/>
  <c r="J20" i="7"/>
  <c r="J21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F10" i="7"/>
  <c r="F11" i="7"/>
  <c r="F12" i="7"/>
  <c r="F13" i="7"/>
  <c r="F14" i="7"/>
  <c r="F15" i="7"/>
  <c r="F16" i="7"/>
  <c r="F17" i="7"/>
  <c r="F18" i="7"/>
  <c r="F19" i="7"/>
  <c r="F20" i="7"/>
  <c r="F2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M71" i="9" l="1"/>
  <c r="K71" i="9"/>
  <c r="I71" i="9"/>
  <c r="H71" i="9"/>
  <c r="N71" i="9"/>
  <c r="M65" i="9"/>
  <c r="K65" i="9"/>
  <c r="I65" i="9"/>
  <c r="H65" i="9"/>
  <c r="L65" i="9"/>
  <c r="M53" i="9"/>
  <c r="K53" i="9"/>
  <c r="I53" i="9"/>
  <c r="H53" i="9"/>
  <c r="L71" i="9" l="1"/>
  <c r="N65" i="9"/>
  <c r="J71" i="9"/>
  <c r="O65" i="9"/>
  <c r="J65" i="9"/>
  <c r="O71" i="9" l="1"/>
  <c r="N53" i="9" l="1"/>
  <c r="O49" i="7"/>
  <c r="O50" i="7"/>
  <c r="O51" i="7"/>
  <c r="O56" i="7"/>
  <c r="O57" i="7"/>
  <c r="O58" i="7"/>
  <c r="O59" i="7"/>
  <c r="O64" i="7"/>
  <c r="O65" i="7"/>
  <c r="O66" i="7"/>
  <c r="O67" i="7"/>
  <c r="O72" i="7"/>
  <c r="O73" i="7"/>
  <c r="O74" i="7"/>
  <c r="O75" i="7"/>
  <c r="O80" i="7"/>
  <c r="O81" i="7"/>
  <c r="O82" i="7"/>
  <c r="O83" i="7"/>
  <c r="O88" i="7"/>
  <c r="O89" i="7"/>
  <c r="O90" i="7"/>
  <c r="O91" i="7"/>
  <c r="O96" i="7"/>
  <c r="O97" i="7"/>
  <c r="O98" i="7"/>
  <c r="O99" i="7"/>
  <c r="O104" i="7"/>
  <c r="O105" i="7"/>
  <c r="O106" i="7"/>
  <c r="O55" i="7"/>
  <c r="O63" i="7"/>
  <c r="O71" i="7"/>
  <c r="O79" i="7"/>
  <c r="O87" i="7"/>
  <c r="O95" i="7"/>
  <c r="O103" i="7"/>
  <c r="O52" i="7"/>
  <c r="O60" i="7"/>
  <c r="O68" i="7"/>
  <c r="O76" i="7"/>
  <c r="O84" i="7"/>
  <c r="O92" i="7"/>
  <c r="O100" i="7"/>
  <c r="O33" i="7" l="1"/>
  <c r="O41" i="7"/>
  <c r="O25" i="7"/>
  <c r="O17" i="7"/>
  <c r="O9" i="7"/>
  <c r="O8" i="7"/>
  <c r="O24" i="7"/>
  <c r="O48" i="7"/>
  <c r="O40" i="7"/>
  <c r="O32" i="7"/>
  <c r="O16" i="7"/>
  <c r="O86" i="7"/>
  <c r="O62" i="7"/>
  <c r="O93" i="7"/>
  <c r="O61" i="7"/>
  <c r="O102" i="7"/>
  <c r="O78" i="7"/>
  <c r="O54" i="7"/>
  <c r="O85" i="7"/>
  <c r="O69" i="7"/>
  <c r="O94" i="7"/>
  <c r="O70" i="7"/>
  <c r="O101" i="7"/>
  <c r="O77" i="7"/>
  <c r="O53" i="7"/>
  <c r="L53" i="9"/>
  <c r="J53" i="9"/>
  <c r="O43" i="7"/>
  <c r="O35" i="7"/>
  <c r="O27" i="7"/>
  <c r="O19" i="7"/>
  <c r="O42" i="7"/>
  <c r="O34" i="7"/>
  <c r="O26" i="7"/>
  <c r="O18" i="7"/>
  <c r="O10" i="7"/>
  <c r="O47" i="7"/>
  <c r="O31" i="7"/>
  <c r="O23" i="7"/>
  <c r="O15" i="7"/>
  <c r="O46" i="7"/>
  <c r="O38" i="7"/>
  <c r="O30" i="7"/>
  <c r="O22" i="7"/>
  <c r="O14" i="7"/>
  <c r="O45" i="7"/>
  <c r="O37" i="7"/>
  <c r="O29" i="7"/>
  <c r="O21" i="7"/>
  <c r="O13" i="7"/>
  <c r="O44" i="7"/>
  <c r="O36" i="7"/>
  <c r="O28" i="7"/>
  <c r="O20" i="7"/>
  <c r="O12" i="7"/>
  <c r="O39" i="7"/>
  <c r="O11" i="7"/>
  <c r="O7" i="7"/>
  <c r="D18" i="14" l="1"/>
  <c r="F18" i="14" s="1"/>
  <c r="D21" i="14"/>
  <c r="F21" i="14" s="1"/>
  <c r="D19" i="14"/>
  <c r="F19" i="14" s="1"/>
  <c r="D23" i="14"/>
  <c r="F23" i="14" s="1"/>
  <c r="D24" i="14"/>
  <c r="F24" i="14" s="1"/>
  <c r="D14" i="14"/>
  <c r="F14" i="14" s="1"/>
  <c r="D26" i="14"/>
  <c r="F26" i="14" s="1"/>
  <c r="D15" i="14"/>
  <c r="F15" i="14" s="1"/>
  <c r="D13" i="14"/>
  <c r="F13" i="14" s="1"/>
  <c r="D12" i="14"/>
  <c r="F12" i="14" s="1"/>
  <c r="D17" i="14"/>
  <c r="F17" i="14" s="1"/>
  <c r="D16" i="14"/>
  <c r="F16" i="14" s="1"/>
  <c r="D25" i="14"/>
  <c r="F25" i="14" s="1"/>
  <c r="D20" i="14"/>
  <c r="F20" i="14" s="1"/>
  <c r="D22" i="14"/>
  <c r="F22" i="14" s="1"/>
  <c r="O53" i="9"/>
  <c r="N59" i="9" l="1"/>
  <c r="L59" i="9"/>
  <c r="O47" i="9"/>
  <c r="N41" i="9"/>
  <c r="M59" i="9"/>
  <c r="K59" i="9"/>
  <c r="J59" i="9"/>
  <c r="I59" i="9"/>
  <c r="H59" i="9"/>
  <c r="N47" i="9"/>
  <c r="M47" i="9"/>
  <c r="L47" i="9"/>
  <c r="K47" i="9"/>
  <c r="J47" i="9"/>
  <c r="I47" i="9"/>
  <c r="H47" i="9"/>
  <c r="M41" i="9"/>
  <c r="L41" i="9"/>
  <c r="K41" i="9"/>
  <c r="I41" i="9"/>
  <c r="H41" i="9"/>
  <c r="O59" i="9" l="1"/>
  <c r="J41" i="9"/>
  <c r="O41" i="9"/>
  <c r="P9" i="10" l="1"/>
</calcChain>
</file>

<file path=xl/sharedStrings.xml><?xml version="1.0" encoding="utf-8"?>
<sst xmlns="http://schemas.openxmlformats.org/spreadsheetml/2006/main" count="1414" uniqueCount="153">
  <si>
    <t>Rang</t>
  </si>
  <si>
    <t>Schütze</t>
  </si>
  <si>
    <t>Gesamt</t>
  </si>
  <si>
    <t>Wagram/NÖ</t>
  </si>
  <si>
    <t>Lfn</t>
  </si>
  <si>
    <t>Jungj.</t>
  </si>
  <si>
    <t>Hegering</t>
  </si>
  <si>
    <t>Rollhase</t>
  </si>
  <si>
    <t>Parcour</t>
  </si>
  <si>
    <t>Bezirk- und Hegeringmeisterschaft Krems</t>
  </si>
  <si>
    <t>Krumau</t>
  </si>
  <si>
    <t>Bock</t>
  </si>
  <si>
    <t>Gams</t>
  </si>
  <si>
    <t>Gams Wertung</t>
  </si>
  <si>
    <t>Stiefern</t>
  </si>
  <si>
    <t>Langenlois</t>
  </si>
  <si>
    <t>Dunkelsteinerwald</t>
  </si>
  <si>
    <t>Rollhase Wertung</t>
  </si>
  <si>
    <t>Parcours Wertung</t>
  </si>
  <si>
    <t>Wohns</t>
  </si>
  <si>
    <t>Heger Nr.</t>
  </si>
  <si>
    <t>HEGERING</t>
  </si>
  <si>
    <t>Heger.Nr</t>
  </si>
  <si>
    <t>Wenn Gleich</t>
  </si>
  <si>
    <t>Punkte Gesamt</t>
  </si>
  <si>
    <t>HEGERINGE</t>
  </si>
  <si>
    <t>Aggsbach</t>
  </si>
  <si>
    <t>Gföhl</t>
  </si>
  <si>
    <t>Göttweig</t>
  </si>
  <si>
    <t>Krems</t>
  </si>
  <si>
    <t>Senftenberg</t>
  </si>
  <si>
    <t>Spitz</t>
  </si>
  <si>
    <t>St. Leonhard</t>
  </si>
  <si>
    <t>Straß</t>
  </si>
  <si>
    <t>Theiß</t>
  </si>
  <si>
    <t>Weisenkirchen</t>
  </si>
  <si>
    <t>Gams x</t>
  </si>
  <si>
    <t>Hase, Partc x</t>
  </si>
  <si>
    <t>Sort J N Hegering</t>
  </si>
  <si>
    <t>Loiwein</t>
  </si>
  <si>
    <t>Hegering Manschaft</t>
  </si>
  <si>
    <t>Jungjäger</t>
  </si>
  <si>
    <t>&lt;- Kopieren ganz</t>
  </si>
  <si>
    <t>Allgemeine Klasse</t>
  </si>
  <si>
    <t>Hegeringmeisterschaft Krems</t>
  </si>
  <si>
    <t>Hegeringmeisterschaft Krems Gäste</t>
  </si>
  <si>
    <t>Verweis</t>
  </si>
  <si>
    <t>Anzahl</t>
  </si>
  <si>
    <t>Durschschnitt</t>
  </si>
  <si>
    <t>Zähler</t>
  </si>
  <si>
    <t>Gams
Wertung</t>
  </si>
  <si>
    <t>Rollhase
Wertung</t>
  </si>
  <si>
    <t>Parcours
Wertung</t>
  </si>
  <si>
    <t>Weissenkirchen</t>
  </si>
  <si>
    <t>Weissenkirchen 2</t>
  </si>
  <si>
    <t>Weissenkirchen 3</t>
  </si>
  <si>
    <t>Wagram/Wagram</t>
  </si>
  <si>
    <t>SORT nach Y aufsteigend AG absteigend</t>
  </si>
  <si>
    <t>Einfügen nur Werte in S7</t>
  </si>
  <si>
    <t>Übertrag ab U7 nur Werte nach C</t>
  </si>
  <si>
    <t>MANNSCHAFT</t>
  </si>
  <si>
    <t>Parcour
Wertung</t>
  </si>
  <si>
    <t>RH-
Parcour</t>
  </si>
  <si>
    <t>RH-Parcour
Wertung</t>
  </si>
  <si>
    <t>Hegeringmeisterschaft Krems Damenklasse</t>
  </si>
  <si>
    <t>Stiefern 2</t>
  </si>
  <si>
    <t>Erfassung aller Teilnehmer im Registerblatt Eingabe</t>
  </si>
  <si>
    <t>Trennung nach Jungschützen (x), Frauen (F) (Spalte D) und nicht im Bezirk wohnhaft (Spalte E mit x)</t>
  </si>
  <si>
    <t>Auswertung:</t>
  </si>
  <si>
    <t>Alle Teilnehmer nach erfolgter Eingabe kopieren</t>
  </si>
  <si>
    <t>ins Registerblatt "Sort J N Heger" nur Werte kopieren und einfügen</t>
  </si>
  <si>
    <t>ins Registerblatt "Sort Heger" nur die Werte kopieren</t>
  </si>
  <si>
    <t>Eingabesuchkriterium für jene Mannschaften, die mehr als 4 Teilnehmer je HGR stellen (mit 1 beginnend)</t>
  </si>
  <si>
    <t>HGR 1</t>
  </si>
  <si>
    <t>HGR 2</t>
  </si>
  <si>
    <t>HGR 3</t>
  </si>
  <si>
    <t>HGR 4</t>
  </si>
  <si>
    <t>wenn notwendig, die "Datenüberprüfung" im Registerbaltt Daten in der Spalte  G aufheben</t>
  </si>
  <si>
    <t>Sortierung durchführen</t>
  </si>
  <si>
    <t>Hegeringnammen bei jenen, die mehr als 4 Teilnehmer haben um die Zahl 1 (weitere auf 2) aufsteigend erweitern</t>
  </si>
  <si>
    <t>Suchkriterium detto</t>
  </si>
  <si>
    <t>in Auswertung die jeweils 4 Mannschaftteilnehmer kopieren.</t>
  </si>
  <si>
    <t>Trennung der "Klassen"</t>
  </si>
  <si>
    <t>Sortierung wie vorgegeben durchführen</t>
  </si>
  <si>
    <t>Ermittlung der Hegeringe</t>
  </si>
  <si>
    <t xml:space="preserve">Danach geänderte Werte in Register Hegering Zelle S7 kopieren und </t>
  </si>
  <si>
    <t>Hegeringtabelle</t>
  </si>
  <si>
    <t>Mag. Christian Kainz</t>
  </si>
  <si>
    <t>Friedrich Steindl</t>
  </si>
  <si>
    <t>Gerhard Scheithauer</t>
  </si>
  <si>
    <t>Christoph Wentseis</t>
  </si>
  <si>
    <t>Florian Winkler</t>
  </si>
  <si>
    <t>Christian Berger</t>
  </si>
  <si>
    <t>Lukas Bull</t>
  </si>
  <si>
    <t>J</t>
  </si>
  <si>
    <t>Oliver Zach</t>
  </si>
  <si>
    <t>Melanie Zach</t>
  </si>
  <si>
    <t>Dominik Pfaller</t>
  </si>
  <si>
    <t>Jürgen Halm</t>
  </si>
  <si>
    <t>Dominik Sobotka</t>
  </si>
  <si>
    <t>Martin Steinkleiber</t>
  </si>
  <si>
    <t>Alois Hackl</t>
  </si>
  <si>
    <t>Roman Achleitner</t>
  </si>
  <si>
    <t>Johann Zöscher</t>
  </si>
  <si>
    <t>N</t>
  </si>
  <si>
    <t>Friedrich Geisler</t>
  </si>
  <si>
    <t>Werner Mitterbauer</t>
  </si>
  <si>
    <t>Rudolf Ohrfandl sen</t>
  </si>
  <si>
    <t>Rudolf Ohrfandl jun</t>
  </si>
  <si>
    <t>Andreas Stern</t>
  </si>
  <si>
    <t>Markus Geith</t>
  </si>
  <si>
    <t>Felix Weichselbaum</t>
  </si>
  <si>
    <t>Gustav Buxbaum</t>
  </si>
  <si>
    <t>Johann Hengstberger</t>
  </si>
  <si>
    <t>Christian Maresch</t>
  </si>
  <si>
    <t>Edmund Schmidt</t>
  </si>
  <si>
    <t>Sebastian Schmidt</t>
  </si>
  <si>
    <t>Florian Stierschneider</t>
  </si>
  <si>
    <t>Franz Stierschneider</t>
  </si>
  <si>
    <t>Gunther Lenzatti</t>
  </si>
  <si>
    <t>Andreas Martin</t>
  </si>
  <si>
    <t>Willi Sobotka</t>
  </si>
  <si>
    <t>Franz Hellerschmied</t>
  </si>
  <si>
    <t>Johann Topf</t>
  </si>
  <si>
    <t>Andreas Neumayr</t>
  </si>
  <si>
    <t>Gerald Friedl</t>
  </si>
  <si>
    <t>Günter Hammerer</t>
  </si>
  <si>
    <t>Alexander Neumayr</t>
  </si>
  <si>
    <t>Franz Wolfbeisser</t>
  </si>
  <si>
    <t>Martin Schönsgibl</t>
  </si>
  <si>
    <t>Karl Daschl</t>
  </si>
  <si>
    <t>Andreas Fischer</t>
  </si>
  <si>
    <t>Christian Weiss</t>
  </si>
  <si>
    <t>Rudolf Dutter</t>
  </si>
  <si>
    <t>Manuel Dutter</t>
  </si>
  <si>
    <t>Josef Zeller</t>
  </si>
  <si>
    <t>Mario Zeller</t>
  </si>
  <si>
    <t>Daniel Reuberger</t>
  </si>
  <si>
    <t>Markus Krapfenbauer</t>
  </si>
  <si>
    <t>St. Leonhard 2</t>
  </si>
  <si>
    <t>Krumau 2</t>
  </si>
  <si>
    <t>Senftenberg 2</t>
  </si>
  <si>
    <t>Straß 2</t>
  </si>
  <si>
    <t>Gföhl II</t>
  </si>
  <si>
    <t>Gföhl_2</t>
  </si>
  <si>
    <t>Gföhl 1</t>
  </si>
  <si>
    <t>Krumau 1</t>
  </si>
  <si>
    <t>Senftenberg 1</t>
  </si>
  <si>
    <t>Straß 1</t>
  </si>
  <si>
    <t>Stiefern 1</t>
  </si>
  <si>
    <t>St. Leonhard 1</t>
  </si>
  <si>
    <t>Weissenkirchen 1</t>
  </si>
  <si>
    <t>Hegeringnammen bei jenen, die mehr als 
4 Teilnehmer haben um die Zahl 1 {(Gföhl !) [weitere auf 2,3,..]} aufsteigend erweitern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</si>
</sst>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\ mmmm\ yyyy"/>
    <numFmt numFmtId="165" formatCode="0.0"/>
    <numFmt numFmtId="166" formatCode="&quot;Gams x &quot;0.0"/>
    <numFmt numFmtId="167" formatCode="&quot;Parcour (Rollhase; Jagd) x &quot;0.0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3" tint="-0.499984740745262"/>
      <name val="Arial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right"/>
    </xf>
    <xf numFmtId="164" fontId="0" fillId="0" borderId="0" xfId="0" quotePrefix="1" applyNumberFormat="1" applyAlignment="1">
      <alignment horizontal="center" wrapText="1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0" xfId="0" applyBorder="1"/>
    <xf numFmtId="0" fontId="0" fillId="0" borderId="0" xfId="0" applyFill="1" applyBorder="1" applyAlignment="1"/>
    <xf numFmtId="0" fontId="0" fillId="0" borderId="2" xfId="0" applyBorder="1"/>
    <xf numFmtId="164" fontId="0" fillId="0" borderId="0" xfId="0" quotePrefix="1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textRotation="90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textRotation="90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0" fillId="0" borderId="3" xfId="0" applyNumberFormat="1" applyBorder="1"/>
    <xf numFmtId="164" fontId="2" fillId="0" borderId="0" xfId="0" quotePrefix="1" applyNumberFormat="1" applyFont="1" applyAlignment="1">
      <alignment horizontal="center" wrapText="1"/>
    </xf>
    <xf numFmtId="164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vertical="center" textRotation="90"/>
    </xf>
    <xf numFmtId="0" fontId="4" fillId="2" borderId="1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4" fillId="0" borderId="5" xfId="0" applyFont="1" applyBorder="1"/>
    <xf numFmtId="0" fontId="0" fillId="0" borderId="0" xfId="0" quotePrefix="1"/>
    <xf numFmtId="165" fontId="1" fillId="0" borderId="0" xfId="0" applyNumberFormat="1" applyFont="1" applyAlignment="1">
      <alignment horizontal="center"/>
    </xf>
    <xf numFmtId="14" fontId="0" fillId="0" borderId="0" xfId="0" quotePrefix="1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/>
    <xf numFmtId="1" fontId="0" fillId="0" borderId="0" xfId="0" applyNumberFormat="1" applyAlignment="1">
      <alignment horizontal="center"/>
    </xf>
    <xf numFmtId="0" fontId="4" fillId="0" borderId="6" xfId="0" applyFont="1" applyBorder="1"/>
    <xf numFmtId="0" fontId="4" fillId="0" borderId="3" xfId="0" applyFont="1" applyBorder="1"/>
    <xf numFmtId="165" fontId="2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textRotation="90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3" fillId="0" borderId="5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textRotation="90"/>
    </xf>
    <xf numFmtId="0" fontId="0" fillId="3" borderId="0" xfId="0" applyFill="1" applyAlignment="1">
      <alignment horizontal="center"/>
    </xf>
    <xf numFmtId="0" fontId="0" fillId="4" borderId="1" xfId="0" applyFill="1" applyBorder="1" applyAlignment="1"/>
    <xf numFmtId="0" fontId="0" fillId="3" borderId="1" xfId="0" applyFill="1" applyBorder="1" applyAlignment="1"/>
    <xf numFmtId="166" fontId="0" fillId="0" borderId="0" xfId="0" applyNumberFormat="1" applyAlignment="1"/>
    <xf numFmtId="0" fontId="4" fillId="4" borderId="1" xfId="0" applyFont="1" applyFill="1" applyBorder="1" applyAlignment="1">
      <alignment wrapText="1"/>
    </xf>
    <xf numFmtId="0" fontId="0" fillId="0" borderId="8" xfId="0" applyBorder="1" applyAlignment="1">
      <alignment textRotation="90"/>
    </xf>
    <xf numFmtId="0" fontId="0" fillId="0" borderId="10" xfId="0" applyBorder="1"/>
    <xf numFmtId="164" fontId="0" fillId="0" borderId="0" xfId="0" quotePrefix="1" applyNumberFormat="1" applyAlignment="1">
      <alignment horizontal="left" wrapText="1"/>
    </xf>
    <xf numFmtId="0" fontId="0" fillId="5" borderId="1" xfId="0" applyFill="1" applyBorder="1" applyAlignment="1"/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/>
    </xf>
    <xf numFmtId="165" fontId="4" fillId="6" borderId="5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65" fontId="2" fillId="6" borderId="7" xfId="0" applyNumberFormat="1" applyFont="1" applyFill="1" applyBorder="1" applyAlignment="1">
      <alignment horizontal="center"/>
    </xf>
    <xf numFmtId="165" fontId="2" fillId="6" borderId="5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4" fillId="4" borderId="1" xfId="0" applyFont="1" applyFill="1" applyBorder="1" applyAlignment="1"/>
    <xf numFmtId="0" fontId="6" fillId="0" borderId="0" xfId="0" applyFont="1"/>
    <xf numFmtId="0" fontId="7" fillId="0" borderId="0" xfId="1"/>
    <xf numFmtId="165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2" fillId="7" borderId="0" xfId="0" applyFont="1" applyFill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15"/>
  <sheetViews>
    <sheetView workbookViewId="0">
      <selection activeCell="B12" sqref="B12"/>
    </sheetView>
  </sheetViews>
  <sheetFormatPr baseColWidth="10" defaultRowHeight="12.75" x14ac:dyDescent="0.2"/>
  <sheetData>
    <row r="1" spans="1:2" x14ac:dyDescent="0.2">
      <c r="A1" t="s">
        <v>66</v>
      </c>
    </row>
    <row r="2" spans="1:2" x14ac:dyDescent="0.2">
      <c r="B2" t="s">
        <v>67</v>
      </c>
    </row>
    <row r="3" spans="1:2" x14ac:dyDescent="0.2">
      <c r="A3" t="s">
        <v>68</v>
      </c>
      <c r="B3" s="90" t="s">
        <v>82</v>
      </c>
    </row>
    <row r="4" spans="1:2" x14ac:dyDescent="0.2">
      <c r="A4" t="s">
        <v>69</v>
      </c>
    </row>
    <row r="5" spans="1:2" x14ac:dyDescent="0.2">
      <c r="B5" t="s">
        <v>70</v>
      </c>
    </row>
    <row r="6" spans="1:2" x14ac:dyDescent="0.2">
      <c r="B6" t="s">
        <v>83</v>
      </c>
    </row>
    <row r="7" spans="1:2" x14ac:dyDescent="0.2">
      <c r="B7" s="90" t="s">
        <v>84</v>
      </c>
    </row>
    <row r="8" spans="1:2" x14ac:dyDescent="0.2">
      <c r="A8" t="s">
        <v>69</v>
      </c>
    </row>
    <row r="9" spans="1:2" x14ac:dyDescent="0.2">
      <c r="B9" s="38" t="s">
        <v>71</v>
      </c>
    </row>
    <row r="10" spans="1:2" x14ac:dyDescent="0.2">
      <c r="B10" s="38" t="s">
        <v>77</v>
      </c>
    </row>
    <row r="11" spans="1:2" x14ac:dyDescent="0.2">
      <c r="B11" s="38" t="s">
        <v>78</v>
      </c>
    </row>
    <row r="12" spans="1:2" x14ac:dyDescent="0.2">
      <c r="B12" s="38" t="s">
        <v>79</v>
      </c>
    </row>
    <row r="13" spans="1:2" x14ac:dyDescent="0.2">
      <c r="B13" s="38" t="s">
        <v>80</v>
      </c>
    </row>
    <row r="14" spans="1:2" x14ac:dyDescent="0.2">
      <c r="B14" s="38" t="s">
        <v>85</v>
      </c>
    </row>
    <row r="15" spans="1:2" x14ac:dyDescent="0.2">
      <c r="B15" s="38" t="s">
        <v>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84"/>
  <sheetViews>
    <sheetView topLeftCell="B1" zoomScaleNormal="100" workbookViewId="0">
      <selection activeCell="B1" sqref="B1:O7"/>
    </sheetView>
  </sheetViews>
  <sheetFormatPr baseColWidth="10" defaultRowHeight="12.75" outlineLevelCol="1" x14ac:dyDescent="0.2"/>
  <cols>
    <col min="1" max="1" width="5.140625" hidden="1" customWidth="1" outlineLevel="1"/>
    <col min="2" max="2" width="4" customWidth="1" collapsed="1"/>
    <col min="3" max="3" width="15.85546875" customWidth="1"/>
    <col min="4" max="5" width="3.85546875" customWidth="1"/>
    <col min="6" max="6" width="3.7109375" customWidth="1"/>
    <col min="7" max="7" width="16.28515625" customWidth="1"/>
    <col min="8" max="8" width="6.42578125" customWidth="1"/>
    <col min="9" max="10" width="8.7109375" customWidth="1"/>
    <col min="11" max="11" width="9.28515625" customWidth="1"/>
    <col min="12" max="12" width="10.28515625" customWidth="1"/>
    <col min="13" max="13" width="9.5703125" customWidth="1"/>
  </cols>
  <sheetData>
    <row r="1" spans="1:17" x14ac:dyDescent="0.2">
      <c r="H1" s="1"/>
      <c r="I1" s="1"/>
      <c r="J1" s="1"/>
      <c r="K1" s="1"/>
      <c r="L1" s="1"/>
      <c r="M1" s="1"/>
      <c r="N1" s="1"/>
      <c r="O1" s="1"/>
      <c r="Q1" s="15"/>
    </row>
    <row r="2" spans="1:17" ht="18" x14ac:dyDescent="0.25">
      <c r="G2" s="11" t="s">
        <v>64</v>
      </c>
      <c r="H2" s="1"/>
      <c r="I2" s="1"/>
      <c r="J2" s="1"/>
      <c r="K2" s="11"/>
      <c r="L2" s="11"/>
      <c r="M2" s="1"/>
      <c r="N2" t="s">
        <v>36</v>
      </c>
      <c r="O2" s="1">
        <v>1.4</v>
      </c>
      <c r="Q2" s="15"/>
    </row>
    <row r="3" spans="1:17" ht="18" x14ac:dyDescent="0.25">
      <c r="C3" s="9"/>
      <c r="H3" s="1"/>
      <c r="I3" s="1"/>
      <c r="J3" s="1"/>
      <c r="K3" s="11"/>
      <c r="L3" s="11"/>
      <c r="M3" s="1"/>
      <c r="N3" s="37" t="s">
        <v>37</v>
      </c>
      <c r="O3" s="1">
        <v>5</v>
      </c>
      <c r="Q3" s="15"/>
    </row>
    <row r="4" spans="1:17" x14ac:dyDescent="0.2">
      <c r="C4" s="46">
        <f>Datum</f>
        <v>42623</v>
      </c>
      <c r="D4" s="2"/>
      <c r="E4" s="2"/>
      <c r="F4" s="2"/>
      <c r="H4" s="2"/>
      <c r="I4" s="2"/>
      <c r="J4" s="2"/>
      <c r="K4" s="1" t="s">
        <v>3</v>
      </c>
      <c r="L4" s="1"/>
      <c r="M4" s="1"/>
      <c r="N4" s="1"/>
      <c r="O4" s="1"/>
      <c r="Q4" s="15"/>
    </row>
    <row r="5" spans="1:17" x14ac:dyDescent="0.2">
      <c r="H5" s="1"/>
      <c r="I5" s="1"/>
      <c r="J5" s="1"/>
      <c r="K5" s="1"/>
      <c r="L5" s="1"/>
      <c r="M5" s="1"/>
      <c r="N5" s="1"/>
      <c r="O5" s="1"/>
      <c r="Q5" s="15"/>
    </row>
    <row r="6" spans="1:17" ht="45" thickBot="1" x14ac:dyDescent="0.25">
      <c r="A6" s="5" t="s">
        <v>4</v>
      </c>
      <c r="B6" s="5" t="s">
        <v>0</v>
      </c>
      <c r="C6" s="6" t="s">
        <v>1</v>
      </c>
      <c r="D6" s="7" t="s">
        <v>5</v>
      </c>
      <c r="E6" s="7" t="s">
        <v>19</v>
      </c>
      <c r="F6" s="7" t="s">
        <v>22</v>
      </c>
      <c r="G6" s="41" t="s">
        <v>40</v>
      </c>
      <c r="H6" s="88" t="s">
        <v>11</v>
      </c>
      <c r="I6" s="88" t="s">
        <v>12</v>
      </c>
      <c r="J6" s="87" t="s">
        <v>50</v>
      </c>
      <c r="K6" s="86" t="s">
        <v>62</v>
      </c>
      <c r="L6" s="87" t="s">
        <v>63</v>
      </c>
      <c r="M6" s="88" t="s">
        <v>8</v>
      </c>
      <c r="N6" s="87" t="s">
        <v>61</v>
      </c>
      <c r="O6" s="80" t="s">
        <v>2</v>
      </c>
    </row>
    <row r="7" spans="1:17" ht="13.5" thickTop="1" x14ac:dyDescent="0.2">
      <c r="A7" s="17">
        <v>9</v>
      </c>
      <c r="B7" s="17">
        <v>1</v>
      </c>
      <c r="C7" s="17" t="s">
        <v>96</v>
      </c>
      <c r="D7" s="17" t="s">
        <v>94</v>
      </c>
      <c r="E7" s="17"/>
      <c r="F7" s="17">
        <v>12</v>
      </c>
      <c r="G7" s="17" t="s">
        <v>14</v>
      </c>
      <c r="H7" s="17">
        <v>46</v>
      </c>
      <c r="I7" s="17">
        <v>45</v>
      </c>
      <c r="J7" s="17">
        <v>62.999999999999993</v>
      </c>
      <c r="K7" s="17">
        <v>2</v>
      </c>
      <c r="L7" s="17">
        <v>10</v>
      </c>
      <c r="M7" s="17">
        <v>3</v>
      </c>
      <c r="N7" s="17">
        <v>15</v>
      </c>
      <c r="O7" s="17">
        <v>134</v>
      </c>
    </row>
    <row r="8" spans="1:17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69" spans="2:3" ht="47.25" x14ac:dyDescent="0.2">
      <c r="B69" s="16" t="s">
        <v>20</v>
      </c>
      <c r="C69" s="15" t="s">
        <v>21</v>
      </c>
    </row>
    <row r="70" spans="2:3" x14ac:dyDescent="0.2">
      <c r="B70">
        <v>1</v>
      </c>
      <c r="C70" s="15" t="s">
        <v>26</v>
      </c>
    </row>
    <row r="71" spans="2:3" x14ac:dyDescent="0.2">
      <c r="B71">
        <v>2</v>
      </c>
      <c r="C71" s="15" t="s">
        <v>16</v>
      </c>
    </row>
    <row r="72" spans="2:3" x14ac:dyDescent="0.2">
      <c r="B72">
        <v>3</v>
      </c>
      <c r="C72" s="15" t="s">
        <v>27</v>
      </c>
    </row>
    <row r="73" spans="2:3" x14ac:dyDescent="0.2">
      <c r="B73">
        <v>4</v>
      </c>
      <c r="C73" s="15" t="s">
        <v>28</v>
      </c>
    </row>
    <row r="74" spans="2:3" x14ac:dyDescent="0.2">
      <c r="B74">
        <v>5</v>
      </c>
      <c r="C74" s="15" t="s">
        <v>29</v>
      </c>
    </row>
    <row r="75" spans="2:3" x14ac:dyDescent="0.2">
      <c r="B75">
        <v>6</v>
      </c>
      <c r="C75" s="15" t="s">
        <v>10</v>
      </c>
    </row>
    <row r="76" spans="2:3" x14ac:dyDescent="0.2">
      <c r="B76">
        <v>7</v>
      </c>
      <c r="C76" s="15" t="s">
        <v>15</v>
      </c>
    </row>
    <row r="77" spans="2:3" x14ac:dyDescent="0.2">
      <c r="B77">
        <v>8</v>
      </c>
      <c r="C77" s="39" t="s">
        <v>39</v>
      </c>
    </row>
    <row r="78" spans="2:3" x14ac:dyDescent="0.2">
      <c r="B78">
        <v>9</v>
      </c>
      <c r="C78" s="15" t="s">
        <v>30</v>
      </c>
    </row>
    <row r="79" spans="2:3" x14ac:dyDescent="0.2">
      <c r="B79">
        <v>10</v>
      </c>
      <c r="C79" s="15" t="s">
        <v>31</v>
      </c>
    </row>
    <row r="80" spans="2:3" x14ac:dyDescent="0.2">
      <c r="B80">
        <v>11</v>
      </c>
      <c r="C80" s="15" t="s">
        <v>32</v>
      </c>
    </row>
    <row r="81" spans="2:3" x14ac:dyDescent="0.2">
      <c r="B81">
        <v>12</v>
      </c>
      <c r="C81" s="15" t="s">
        <v>14</v>
      </c>
    </row>
    <row r="82" spans="2:3" x14ac:dyDescent="0.2">
      <c r="B82">
        <v>13</v>
      </c>
      <c r="C82" s="15" t="s">
        <v>33</v>
      </c>
    </row>
    <row r="83" spans="2:3" x14ac:dyDescent="0.2">
      <c r="B83">
        <v>14</v>
      </c>
      <c r="C83" s="15" t="s">
        <v>34</v>
      </c>
    </row>
    <row r="84" spans="2:3" x14ac:dyDescent="0.2">
      <c r="B84">
        <v>15</v>
      </c>
      <c r="C84" s="15" t="s">
        <v>35</v>
      </c>
    </row>
  </sheetData>
  <printOptions gridLines="1"/>
  <pageMargins left="0.78740157480314965" right="0.78740157480314965" top="0.98425196850393704" bottom="0.98425196850393704" header="0.51181102362204722" footer="0.51181102362204722"/>
  <pageSetup paperSize="9" scale="70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4"/>
  <sheetViews>
    <sheetView zoomScaleNormal="100" workbookViewId="0">
      <selection sqref="A1:O14"/>
    </sheetView>
  </sheetViews>
  <sheetFormatPr baseColWidth="10" defaultRowHeight="12.75" outlineLevelCol="1" x14ac:dyDescent="0.2"/>
  <cols>
    <col min="1" max="1" width="5.140625" customWidth="1" outlineLevel="1"/>
    <col min="2" max="2" width="4" customWidth="1"/>
    <col min="3" max="3" width="15.85546875" customWidth="1"/>
    <col min="4" max="5" width="3.85546875" customWidth="1"/>
    <col min="6" max="6" width="3.7109375" customWidth="1"/>
    <col min="7" max="7" width="16.28515625" customWidth="1"/>
    <col min="8" max="8" width="6.42578125" customWidth="1"/>
    <col min="9" max="10" width="8.7109375" customWidth="1"/>
    <col min="11" max="11" width="9.28515625" customWidth="1"/>
    <col min="12" max="12" width="10.28515625" customWidth="1"/>
    <col min="13" max="13" width="9.5703125" customWidth="1"/>
  </cols>
  <sheetData>
    <row r="1" spans="1:19" x14ac:dyDescent="0.2">
      <c r="H1" s="1"/>
      <c r="I1" s="1"/>
      <c r="J1" s="1"/>
      <c r="K1" s="1"/>
      <c r="L1" s="1"/>
      <c r="M1" s="1"/>
      <c r="N1" s="1"/>
      <c r="O1" s="1"/>
      <c r="S1" s="15"/>
    </row>
    <row r="2" spans="1:19" ht="18" x14ac:dyDescent="0.25">
      <c r="G2" s="11" t="s">
        <v>45</v>
      </c>
      <c r="H2" s="1"/>
      <c r="I2" s="1"/>
      <c r="J2" s="1"/>
      <c r="K2" s="11"/>
      <c r="L2" s="11"/>
      <c r="M2" s="1"/>
      <c r="N2" t="s">
        <v>36</v>
      </c>
      <c r="O2" s="1">
        <v>1.4</v>
      </c>
      <c r="S2" s="15"/>
    </row>
    <row r="3" spans="1:19" ht="18" x14ac:dyDescent="0.25">
      <c r="C3" s="9"/>
      <c r="H3" s="1"/>
      <c r="I3" s="1"/>
      <c r="J3" s="1"/>
      <c r="K3" s="11"/>
      <c r="L3" s="11"/>
      <c r="M3" s="1"/>
      <c r="N3" s="37" t="s">
        <v>37</v>
      </c>
      <c r="O3" s="1">
        <v>5</v>
      </c>
      <c r="S3" s="15"/>
    </row>
    <row r="4" spans="1:19" x14ac:dyDescent="0.2">
      <c r="C4" s="46">
        <f>Datum</f>
        <v>42623</v>
      </c>
      <c r="D4" s="2"/>
      <c r="E4" s="2"/>
      <c r="F4" s="2"/>
      <c r="H4" s="2"/>
      <c r="I4" s="2"/>
      <c r="J4" s="2"/>
      <c r="K4" s="1" t="s">
        <v>3</v>
      </c>
      <c r="L4" s="1"/>
      <c r="M4" s="1"/>
      <c r="N4" s="1"/>
      <c r="O4" s="1"/>
      <c r="S4" s="15"/>
    </row>
    <row r="5" spans="1:19" x14ac:dyDescent="0.2">
      <c r="H5" s="1"/>
      <c r="I5" s="1"/>
      <c r="J5" s="1"/>
      <c r="K5" s="1"/>
      <c r="L5" s="1"/>
      <c r="M5" s="1"/>
      <c r="N5" s="1"/>
      <c r="O5" s="1"/>
      <c r="S5" s="15"/>
    </row>
    <row r="6" spans="1:19" ht="45" thickBot="1" x14ac:dyDescent="0.25">
      <c r="A6" s="5" t="s">
        <v>4</v>
      </c>
      <c r="B6" s="5" t="s">
        <v>0</v>
      </c>
      <c r="C6" s="6" t="s">
        <v>1</v>
      </c>
      <c r="D6" s="7" t="s">
        <v>5</v>
      </c>
      <c r="E6" s="7" t="s">
        <v>19</v>
      </c>
      <c r="F6" s="7" t="s">
        <v>22</v>
      </c>
      <c r="G6" s="41" t="s">
        <v>40</v>
      </c>
      <c r="H6" s="88" t="s">
        <v>11</v>
      </c>
      <c r="I6" s="88" t="s">
        <v>12</v>
      </c>
      <c r="J6" s="87" t="s">
        <v>50</v>
      </c>
      <c r="K6" s="86" t="s">
        <v>62</v>
      </c>
      <c r="L6" s="87" t="s">
        <v>63</v>
      </c>
      <c r="M6" s="88" t="s">
        <v>8</v>
      </c>
      <c r="N6" s="87" t="s">
        <v>61</v>
      </c>
      <c r="O6" s="80" t="s">
        <v>2</v>
      </c>
      <c r="P6" t="s">
        <v>23</v>
      </c>
      <c r="Q6" s="19"/>
    </row>
    <row r="7" spans="1:19" ht="13.5" thickTop="1" x14ac:dyDescent="0.2">
      <c r="A7" s="17">
        <v>46</v>
      </c>
      <c r="B7" s="17">
        <v>1</v>
      </c>
      <c r="C7" s="17" t="s">
        <v>134</v>
      </c>
      <c r="D7" s="17"/>
      <c r="E7" s="17" t="s">
        <v>104</v>
      </c>
      <c r="F7" s="17">
        <v>4</v>
      </c>
      <c r="G7" s="17" t="s">
        <v>28</v>
      </c>
      <c r="H7" s="22">
        <v>50</v>
      </c>
      <c r="I7" s="22">
        <v>50</v>
      </c>
      <c r="J7" s="22">
        <v>70</v>
      </c>
      <c r="K7" s="22">
        <v>9</v>
      </c>
      <c r="L7" s="22">
        <v>45</v>
      </c>
      <c r="M7" s="22">
        <v>10</v>
      </c>
      <c r="N7" s="22">
        <v>50</v>
      </c>
      <c r="O7" s="29">
        <v>215</v>
      </c>
    </row>
    <row r="8" spans="1:19" x14ac:dyDescent="0.2">
      <c r="A8" s="17">
        <v>45</v>
      </c>
      <c r="B8" s="17">
        <v>2</v>
      </c>
      <c r="C8" s="17" t="s">
        <v>133</v>
      </c>
      <c r="D8" s="17"/>
      <c r="E8" s="17" t="s">
        <v>104</v>
      </c>
      <c r="F8" s="17">
        <v>4</v>
      </c>
      <c r="G8" s="17" t="s">
        <v>28</v>
      </c>
      <c r="H8" s="22">
        <v>50</v>
      </c>
      <c r="I8" s="22">
        <v>50</v>
      </c>
      <c r="J8" s="22">
        <v>70</v>
      </c>
      <c r="K8" s="22">
        <v>8</v>
      </c>
      <c r="L8" s="22">
        <v>40</v>
      </c>
      <c r="M8" s="22">
        <v>7</v>
      </c>
      <c r="N8" s="22">
        <v>35</v>
      </c>
      <c r="O8" s="29">
        <v>195</v>
      </c>
      <c r="P8" s="18" t="str">
        <f t="shared" ref="P8:P28" si="0">IF(O7=O8,"GLEICH","")</f>
        <v/>
      </c>
    </row>
    <row r="9" spans="1:19" x14ac:dyDescent="0.2">
      <c r="A9" s="17">
        <v>26</v>
      </c>
      <c r="B9" s="17">
        <v>3</v>
      </c>
      <c r="C9" t="s">
        <v>114</v>
      </c>
      <c r="D9" s="1"/>
      <c r="E9" s="15" t="s">
        <v>104</v>
      </c>
      <c r="F9" s="1">
        <v>3</v>
      </c>
      <c r="G9" t="s">
        <v>27</v>
      </c>
      <c r="H9" s="1">
        <v>49</v>
      </c>
      <c r="I9" s="1">
        <v>48</v>
      </c>
      <c r="J9" s="1">
        <v>67.199999999999989</v>
      </c>
      <c r="K9" s="1">
        <v>7</v>
      </c>
      <c r="L9" s="1">
        <v>35</v>
      </c>
      <c r="M9" s="1">
        <v>6</v>
      </c>
      <c r="N9" s="1">
        <v>30</v>
      </c>
      <c r="O9" s="29">
        <v>181.2</v>
      </c>
      <c r="P9" s="18" t="str">
        <f t="shared" si="0"/>
        <v/>
      </c>
    </row>
    <row r="10" spans="1:19" x14ac:dyDescent="0.2">
      <c r="A10" s="17">
        <v>2</v>
      </c>
      <c r="B10" s="17">
        <v>4</v>
      </c>
      <c r="C10" t="s">
        <v>88</v>
      </c>
      <c r="D10" s="1"/>
      <c r="E10" s="15" t="s">
        <v>104</v>
      </c>
      <c r="F10" s="1">
        <v>6</v>
      </c>
      <c r="G10" s="17" t="s">
        <v>10</v>
      </c>
      <c r="H10" s="22">
        <v>44</v>
      </c>
      <c r="I10" s="22">
        <v>44</v>
      </c>
      <c r="J10" s="22">
        <v>61.599999999999994</v>
      </c>
      <c r="K10" s="22">
        <v>5</v>
      </c>
      <c r="L10" s="22">
        <v>25</v>
      </c>
      <c r="M10" s="22">
        <v>5</v>
      </c>
      <c r="N10" s="22">
        <v>25</v>
      </c>
      <c r="O10" s="52">
        <v>155.6</v>
      </c>
      <c r="P10" s="18" t="str">
        <f t="shared" si="0"/>
        <v/>
      </c>
    </row>
    <row r="11" spans="1:19" x14ac:dyDescent="0.2">
      <c r="A11" s="17">
        <v>16</v>
      </c>
      <c r="B11" s="17">
        <v>5</v>
      </c>
      <c r="C11" t="s">
        <v>103</v>
      </c>
      <c r="D11" s="1"/>
      <c r="E11" s="15" t="s">
        <v>104</v>
      </c>
      <c r="F11" s="1">
        <v>11</v>
      </c>
      <c r="G11" t="s">
        <v>32</v>
      </c>
      <c r="H11" s="1">
        <v>32</v>
      </c>
      <c r="I11" s="1">
        <v>35</v>
      </c>
      <c r="J11" s="1">
        <v>49</v>
      </c>
      <c r="K11" s="1">
        <v>4</v>
      </c>
      <c r="L11" s="1">
        <v>20</v>
      </c>
      <c r="M11" s="1">
        <v>7</v>
      </c>
      <c r="N11" s="1">
        <v>35</v>
      </c>
      <c r="O11" s="29">
        <v>136</v>
      </c>
      <c r="P11" s="18" t="str">
        <f t="shared" si="0"/>
        <v/>
      </c>
    </row>
    <row r="12" spans="1:19" x14ac:dyDescent="0.2">
      <c r="A12" s="17">
        <v>4</v>
      </c>
      <c r="B12" s="17">
        <v>6</v>
      </c>
      <c r="C12" t="s">
        <v>90</v>
      </c>
      <c r="E12" s="15" t="s">
        <v>104</v>
      </c>
      <c r="F12" s="1">
        <v>6</v>
      </c>
      <c r="G12" t="s">
        <v>10</v>
      </c>
      <c r="H12" s="1">
        <v>47</v>
      </c>
      <c r="I12" s="1">
        <v>28</v>
      </c>
      <c r="J12" s="1">
        <v>39.199999999999996</v>
      </c>
      <c r="K12" s="1">
        <v>4</v>
      </c>
      <c r="L12" s="1">
        <v>20</v>
      </c>
      <c r="M12" s="1">
        <v>3</v>
      </c>
      <c r="N12" s="1">
        <v>15</v>
      </c>
      <c r="O12" s="29">
        <v>121.19999999999999</v>
      </c>
      <c r="P12" s="18" t="str">
        <f t="shared" si="0"/>
        <v/>
      </c>
    </row>
    <row r="13" spans="1:19" x14ac:dyDescent="0.2">
      <c r="A13" s="17">
        <v>21</v>
      </c>
      <c r="B13" s="17">
        <v>7</v>
      </c>
      <c r="C13" t="s">
        <v>109</v>
      </c>
      <c r="D13" s="1"/>
      <c r="E13" s="15" t="s">
        <v>104</v>
      </c>
      <c r="F13" s="1">
        <v>11</v>
      </c>
      <c r="G13" t="s">
        <v>32</v>
      </c>
      <c r="H13" s="1">
        <v>24</v>
      </c>
      <c r="I13" s="1">
        <v>29</v>
      </c>
      <c r="J13" s="1">
        <v>40.599999999999994</v>
      </c>
      <c r="K13" s="1">
        <v>6</v>
      </c>
      <c r="L13" s="1">
        <v>30</v>
      </c>
      <c r="M13" s="1">
        <v>3</v>
      </c>
      <c r="N13" s="1">
        <v>15</v>
      </c>
      <c r="O13" s="29">
        <v>109.6</v>
      </c>
      <c r="P13" s="18" t="str">
        <f t="shared" si="0"/>
        <v/>
      </c>
    </row>
    <row r="14" spans="1:19" x14ac:dyDescent="0.2">
      <c r="A14" s="17">
        <v>17</v>
      </c>
      <c r="B14" s="17">
        <v>8</v>
      </c>
      <c r="C14" t="s">
        <v>105</v>
      </c>
      <c r="D14" s="1"/>
      <c r="E14" s="15" t="s">
        <v>104</v>
      </c>
      <c r="F14" s="1">
        <v>11</v>
      </c>
      <c r="G14" t="s">
        <v>32</v>
      </c>
      <c r="H14" s="1">
        <v>24</v>
      </c>
      <c r="I14" s="1">
        <v>18</v>
      </c>
      <c r="J14" s="1">
        <v>25.2</v>
      </c>
      <c r="K14" s="1">
        <v>5</v>
      </c>
      <c r="L14" s="1">
        <v>25</v>
      </c>
      <c r="M14" s="1">
        <v>6</v>
      </c>
      <c r="N14" s="1">
        <v>30</v>
      </c>
      <c r="O14" s="29">
        <v>104.2</v>
      </c>
      <c r="P14" s="18" t="str">
        <f t="shared" si="0"/>
        <v/>
      </c>
    </row>
    <row r="15" spans="1:19" x14ac:dyDescent="0.2">
      <c r="B15" s="1"/>
      <c r="E15" s="15"/>
      <c r="F15" s="1"/>
      <c r="H15" s="1"/>
      <c r="I15" s="1"/>
      <c r="J15" s="1"/>
      <c r="K15" s="1"/>
      <c r="L15" s="1"/>
      <c r="M15" s="1"/>
      <c r="N15" s="1"/>
      <c r="O15" s="29"/>
      <c r="P15" s="18" t="str">
        <f t="shared" si="0"/>
        <v/>
      </c>
    </row>
    <row r="16" spans="1:19" x14ac:dyDescent="0.2">
      <c r="B16" s="1"/>
      <c r="D16" s="1"/>
      <c r="E16" s="15"/>
      <c r="F16" s="1"/>
      <c r="H16" s="1"/>
      <c r="I16" s="1"/>
      <c r="J16" s="1"/>
      <c r="K16" s="1"/>
      <c r="L16" s="1"/>
      <c r="M16" s="1"/>
      <c r="N16" s="1"/>
      <c r="O16" s="29"/>
      <c r="P16" s="18" t="str">
        <f t="shared" si="0"/>
        <v>GLEICH</v>
      </c>
    </row>
    <row r="17" spans="2:16" x14ac:dyDescent="0.2">
      <c r="B17" s="1"/>
      <c r="D17" s="1"/>
      <c r="E17" s="15"/>
      <c r="F17" s="1"/>
      <c r="H17" s="1"/>
      <c r="I17" s="1"/>
      <c r="J17" s="1"/>
      <c r="K17" s="1"/>
      <c r="L17" s="1"/>
      <c r="M17" s="1"/>
      <c r="N17" s="1"/>
      <c r="O17" s="29"/>
      <c r="P17" s="18" t="str">
        <f t="shared" si="0"/>
        <v>GLEICH</v>
      </c>
    </row>
    <row r="18" spans="2:16" x14ac:dyDescent="0.2">
      <c r="B18" s="1"/>
      <c r="E18" s="15"/>
      <c r="F18" s="1"/>
      <c r="H18" s="1"/>
      <c r="I18" s="1"/>
      <c r="J18" s="1"/>
      <c r="K18" s="1"/>
      <c r="L18" s="1"/>
      <c r="M18" s="1"/>
      <c r="N18" s="1"/>
      <c r="O18" s="29"/>
      <c r="P18" s="18" t="str">
        <f t="shared" si="0"/>
        <v>GLEICH</v>
      </c>
    </row>
    <row r="19" spans="2:16" x14ac:dyDescent="0.2">
      <c r="B19" s="1"/>
      <c r="D19" s="1"/>
      <c r="E19" s="15"/>
      <c r="F19" s="1"/>
      <c r="H19" s="1"/>
      <c r="I19" s="1"/>
      <c r="J19" s="1"/>
      <c r="K19" s="1"/>
      <c r="L19" s="1"/>
      <c r="M19" s="1"/>
      <c r="N19" s="1"/>
      <c r="O19" s="29"/>
      <c r="P19" s="18" t="str">
        <f t="shared" si="0"/>
        <v>GLEICH</v>
      </c>
    </row>
    <row r="20" spans="2:16" x14ac:dyDescent="0.2">
      <c r="B20" s="1"/>
      <c r="D20" s="1"/>
      <c r="E20" s="15"/>
      <c r="F20" s="1"/>
      <c r="H20" s="1"/>
      <c r="I20" s="1"/>
      <c r="J20" s="1"/>
      <c r="K20" s="1"/>
      <c r="L20" s="1"/>
      <c r="M20" s="1"/>
      <c r="N20" s="1"/>
      <c r="O20" s="29"/>
      <c r="P20" s="18" t="str">
        <f t="shared" si="0"/>
        <v>GLEICH</v>
      </c>
    </row>
    <row r="21" spans="2:16" x14ac:dyDescent="0.2">
      <c r="B21" s="1"/>
      <c r="E21" s="15"/>
      <c r="F21" s="1"/>
      <c r="H21" s="1"/>
      <c r="I21" s="1"/>
      <c r="J21" s="1"/>
      <c r="K21" s="1"/>
      <c r="L21" s="1"/>
      <c r="M21" s="1"/>
      <c r="N21" s="1"/>
      <c r="O21" s="29"/>
      <c r="P21" s="18" t="str">
        <f t="shared" si="0"/>
        <v>GLEICH</v>
      </c>
    </row>
    <row r="22" spans="2:16" x14ac:dyDescent="0.2">
      <c r="B22" s="1"/>
      <c r="D22" s="1"/>
      <c r="E22" s="15"/>
      <c r="F22" s="1"/>
      <c r="H22" s="1"/>
      <c r="I22" s="1"/>
      <c r="J22" s="1"/>
      <c r="K22" s="1"/>
      <c r="L22" s="1"/>
      <c r="M22" s="1"/>
      <c r="N22" s="1"/>
      <c r="O22" s="29"/>
      <c r="P22" s="18" t="str">
        <f t="shared" si="0"/>
        <v>GLEICH</v>
      </c>
    </row>
    <row r="23" spans="2:16" x14ac:dyDescent="0.2">
      <c r="B23" s="1"/>
      <c r="D23" s="1"/>
      <c r="E23" s="15"/>
      <c r="F23" s="1"/>
      <c r="H23" s="1"/>
      <c r="I23" s="1"/>
      <c r="J23" s="1"/>
      <c r="K23" s="1"/>
      <c r="L23" s="1"/>
      <c r="M23" s="1"/>
      <c r="N23" s="1"/>
      <c r="O23" s="29"/>
      <c r="P23" s="18" t="str">
        <f t="shared" si="0"/>
        <v>GLEICH</v>
      </c>
    </row>
    <row r="24" spans="2:16" x14ac:dyDescent="0.2">
      <c r="B24" s="1"/>
      <c r="E24" s="15"/>
      <c r="F24" s="1"/>
      <c r="H24" s="1"/>
      <c r="I24" s="1"/>
      <c r="J24" s="1"/>
      <c r="K24" s="1"/>
      <c r="L24" s="1"/>
      <c r="M24" s="1"/>
      <c r="N24" s="1"/>
      <c r="O24" s="29"/>
      <c r="P24" s="18" t="str">
        <f t="shared" si="0"/>
        <v>GLEICH</v>
      </c>
    </row>
    <row r="25" spans="2:16" x14ac:dyDescent="0.2">
      <c r="B25" s="1"/>
      <c r="D25" s="1"/>
      <c r="E25" s="15"/>
      <c r="F25" s="1"/>
      <c r="H25" s="1"/>
      <c r="I25" s="1"/>
      <c r="J25" s="1"/>
      <c r="K25" s="1"/>
      <c r="L25" s="1"/>
      <c r="M25" s="1"/>
      <c r="N25" s="1"/>
      <c r="O25" s="29"/>
      <c r="P25" s="18" t="str">
        <f t="shared" si="0"/>
        <v>GLEICH</v>
      </c>
    </row>
    <row r="26" spans="2:16" x14ac:dyDescent="0.2">
      <c r="B26" s="1"/>
      <c r="D26" s="1"/>
      <c r="E26" s="15"/>
      <c r="F26" s="1"/>
      <c r="H26" s="1"/>
      <c r="I26" s="1"/>
      <c r="J26" s="1"/>
      <c r="K26" s="1"/>
      <c r="L26" s="1"/>
      <c r="M26" s="1"/>
      <c r="N26" s="1"/>
      <c r="O26" s="29"/>
      <c r="P26" s="18" t="str">
        <f t="shared" si="0"/>
        <v>GLEICH</v>
      </c>
    </row>
    <row r="27" spans="2:16" x14ac:dyDescent="0.2">
      <c r="B27" s="1"/>
      <c r="E27" s="15"/>
      <c r="F27" s="1"/>
      <c r="H27" s="1"/>
      <c r="I27" s="1"/>
      <c r="J27" s="1"/>
      <c r="K27" s="1"/>
      <c r="L27" s="1"/>
      <c r="M27" s="1"/>
      <c r="N27" s="1"/>
      <c r="O27" s="29"/>
      <c r="P27" s="18" t="str">
        <f t="shared" si="0"/>
        <v>GLEICH</v>
      </c>
    </row>
    <row r="28" spans="2:16" x14ac:dyDescent="0.2">
      <c r="B28" s="1"/>
      <c r="D28" s="1"/>
      <c r="E28" s="15"/>
      <c r="F28" s="1"/>
      <c r="H28" s="1"/>
      <c r="I28" s="1"/>
      <c r="J28" s="1"/>
      <c r="K28" s="1"/>
      <c r="L28" s="1"/>
      <c r="M28" s="1"/>
      <c r="N28" s="1"/>
      <c r="O28" s="29"/>
      <c r="P28" s="18" t="str">
        <f t="shared" si="0"/>
        <v>GLEICH</v>
      </c>
    </row>
    <row r="89" spans="2:3" ht="47.25" x14ac:dyDescent="0.2">
      <c r="B89" s="16" t="s">
        <v>20</v>
      </c>
      <c r="C89" s="15" t="s">
        <v>21</v>
      </c>
    </row>
    <row r="90" spans="2:3" x14ac:dyDescent="0.2">
      <c r="B90">
        <v>1</v>
      </c>
      <c r="C90" s="15" t="s">
        <v>26</v>
      </c>
    </row>
    <row r="91" spans="2:3" x14ac:dyDescent="0.2">
      <c r="B91">
        <v>2</v>
      </c>
      <c r="C91" s="15" t="s">
        <v>16</v>
      </c>
    </row>
    <row r="92" spans="2:3" x14ac:dyDescent="0.2">
      <c r="B92">
        <v>3</v>
      </c>
      <c r="C92" s="15" t="s">
        <v>27</v>
      </c>
    </row>
    <row r="93" spans="2:3" x14ac:dyDescent="0.2">
      <c r="B93">
        <v>4</v>
      </c>
      <c r="C93" s="15" t="s">
        <v>28</v>
      </c>
    </row>
    <row r="94" spans="2:3" x14ac:dyDescent="0.2">
      <c r="B94">
        <v>5</v>
      </c>
      <c r="C94" s="15" t="s">
        <v>29</v>
      </c>
    </row>
    <row r="95" spans="2:3" x14ac:dyDescent="0.2">
      <c r="B95">
        <v>6</v>
      </c>
      <c r="C95" s="15" t="s">
        <v>10</v>
      </c>
    </row>
    <row r="96" spans="2:3" x14ac:dyDescent="0.2">
      <c r="B96">
        <v>7</v>
      </c>
      <c r="C96" s="15" t="s">
        <v>15</v>
      </c>
    </row>
    <row r="97" spans="2:3" x14ac:dyDescent="0.2">
      <c r="B97">
        <v>8</v>
      </c>
      <c r="C97" s="39" t="s">
        <v>39</v>
      </c>
    </row>
    <row r="98" spans="2:3" x14ac:dyDescent="0.2">
      <c r="B98">
        <v>9</v>
      </c>
      <c r="C98" s="15" t="s">
        <v>30</v>
      </c>
    </row>
    <row r="99" spans="2:3" x14ac:dyDescent="0.2">
      <c r="B99">
        <v>10</v>
      </c>
      <c r="C99" s="15" t="s">
        <v>31</v>
      </c>
    </row>
    <row r="100" spans="2:3" x14ac:dyDescent="0.2">
      <c r="B100">
        <v>11</v>
      </c>
      <c r="C100" s="15" t="s">
        <v>32</v>
      </c>
    </row>
    <row r="101" spans="2:3" x14ac:dyDescent="0.2">
      <c r="B101">
        <v>12</v>
      </c>
      <c r="C101" s="15" t="s">
        <v>14</v>
      </c>
    </row>
    <row r="102" spans="2:3" x14ac:dyDescent="0.2">
      <c r="B102">
        <v>13</v>
      </c>
      <c r="C102" s="15" t="s">
        <v>33</v>
      </c>
    </row>
    <row r="103" spans="2:3" x14ac:dyDescent="0.2">
      <c r="B103">
        <v>14</v>
      </c>
      <c r="C103" s="15" t="s">
        <v>34</v>
      </c>
    </row>
    <row r="104" spans="2:3" x14ac:dyDescent="0.2">
      <c r="B104">
        <v>15</v>
      </c>
      <c r="C104" s="15" t="s">
        <v>35</v>
      </c>
    </row>
  </sheetData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70" fitToHeight="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40" workbookViewId="0">
      <selection activeCell="A63" sqref="A63:XFD69"/>
    </sheetView>
  </sheetViews>
  <sheetFormatPr baseColWidth="10" defaultRowHeight="12.75" x14ac:dyDescent="0.2"/>
  <cols>
    <col min="1" max="1" width="3.28515625" bestFit="1" customWidth="1"/>
    <col min="2" max="2" width="16.140625" bestFit="1" customWidth="1"/>
    <col min="3" max="3" width="3" bestFit="1" customWidth="1"/>
    <col min="6" max="7" width="3.28515625" bestFit="1" customWidth="1"/>
    <col min="8" max="8" width="7.85546875" bestFit="1" customWidth="1"/>
    <col min="9" max="11" width="3.28515625" bestFit="1" customWidth="1"/>
    <col min="12" max="12" width="16.140625" bestFit="1" customWidth="1"/>
    <col min="13" max="13" width="5.28515625" bestFit="1" customWidth="1"/>
    <col min="14" max="14" width="6" bestFit="1" customWidth="1"/>
    <col min="15" max="15" width="8" bestFit="1" customWidth="1"/>
    <col min="16" max="17" width="8.140625" bestFit="1" customWidth="1"/>
    <col min="18" max="18" width="7.42578125" bestFit="1" customWidth="1"/>
    <col min="19" max="19" width="8.7109375" customWidth="1"/>
  </cols>
  <sheetData>
    <row r="1" spans="1:20" ht="48" thickBot="1" x14ac:dyDescent="0.25">
      <c r="A1" s="16" t="s">
        <v>20</v>
      </c>
      <c r="B1" s="47" t="s">
        <v>21</v>
      </c>
      <c r="C1" s="16" t="s">
        <v>46</v>
      </c>
      <c r="F1" s="5" t="s">
        <v>4</v>
      </c>
      <c r="G1" s="5" t="s">
        <v>49</v>
      </c>
      <c r="H1" s="6" t="s">
        <v>1</v>
      </c>
      <c r="I1" s="7" t="s">
        <v>5</v>
      </c>
      <c r="J1" s="7" t="s">
        <v>19</v>
      </c>
      <c r="K1" s="7" t="s">
        <v>22</v>
      </c>
      <c r="L1" s="8" t="s">
        <v>6</v>
      </c>
      <c r="M1" s="12" t="s">
        <v>11</v>
      </c>
      <c r="N1" s="8" t="s">
        <v>12</v>
      </c>
      <c r="O1" s="36" t="s">
        <v>50</v>
      </c>
      <c r="P1" s="8" t="s">
        <v>7</v>
      </c>
      <c r="Q1" s="36" t="s">
        <v>51</v>
      </c>
      <c r="R1" s="8" t="s">
        <v>8</v>
      </c>
      <c r="S1" s="36" t="s">
        <v>52</v>
      </c>
      <c r="T1" s="13" t="s">
        <v>2</v>
      </c>
    </row>
    <row r="2" spans="1:20" ht="13.5" thickTop="1" x14ac:dyDescent="0.2">
      <c r="A2">
        <v>1</v>
      </c>
      <c r="B2" s="15" t="s">
        <v>26</v>
      </c>
      <c r="C2">
        <v>1</v>
      </c>
      <c r="L2" s="38" t="str">
        <f>B2</f>
        <v>Aggsbach</v>
      </c>
    </row>
    <row r="3" spans="1:20" ht="14.25" customHeight="1" thickBot="1" x14ac:dyDescent="0.25">
      <c r="A3">
        <v>2</v>
      </c>
      <c r="B3" s="15" t="s">
        <v>16</v>
      </c>
      <c r="C3">
        <v>2</v>
      </c>
      <c r="F3" s="5" t="s">
        <v>4</v>
      </c>
      <c r="G3" s="5" t="s">
        <v>49</v>
      </c>
      <c r="H3" s="6" t="s">
        <v>1</v>
      </c>
      <c r="I3" s="7" t="s">
        <v>5</v>
      </c>
      <c r="J3" s="7" t="s">
        <v>19</v>
      </c>
      <c r="K3" s="7" t="s">
        <v>22</v>
      </c>
      <c r="L3" s="54" t="s">
        <v>6</v>
      </c>
      <c r="M3" s="12" t="s">
        <v>11</v>
      </c>
      <c r="N3" s="8" t="s">
        <v>12</v>
      </c>
      <c r="O3" s="36" t="s">
        <v>50</v>
      </c>
      <c r="P3" s="8" t="s">
        <v>7</v>
      </c>
      <c r="Q3" s="36" t="s">
        <v>51</v>
      </c>
      <c r="R3" s="8" t="s">
        <v>8</v>
      </c>
      <c r="S3" s="36" t="s">
        <v>52</v>
      </c>
      <c r="T3" s="13" t="s">
        <v>2</v>
      </c>
    </row>
    <row r="4" spans="1:20" ht="13.5" thickTop="1" x14ac:dyDescent="0.2">
      <c r="A4">
        <v>3</v>
      </c>
      <c r="B4" s="39" t="s">
        <v>27</v>
      </c>
      <c r="C4">
        <v>3</v>
      </c>
      <c r="L4" t="str">
        <f>B3</f>
        <v>Dunkelsteinerwald</v>
      </c>
    </row>
    <row r="5" spans="1:20" ht="17.25" customHeight="1" thickBot="1" x14ac:dyDescent="0.25">
      <c r="A5">
        <v>4</v>
      </c>
      <c r="B5" s="15" t="s">
        <v>28</v>
      </c>
      <c r="C5">
        <v>4</v>
      </c>
      <c r="F5" s="5" t="s">
        <v>4</v>
      </c>
      <c r="G5" s="5" t="s">
        <v>49</v>
      </c>
      <c r="H5" s="6" t="s">
        <v>1</v>
      </c>
      <c r="I5" s="7" t="s">
        <v>5</v>
      </c>
      <c r="J5" s="7" t="s">
        <v>19</v>
      </c>
      <c r="K5" s="7" t="s">
        <v>22</v>
      </c>
      <c r="L5" s="8" t="s">
        <v>6</v>
      </c>
      <c r="M5" s="12" t="s">
        <v>11</v>
      </c>
      <c r="N5" s="8" t="s">
        <v>12</v>
      </c>
      <c r="O5" s="36" t="s">
        <v>50</v>
      </c>
      <c r="P5" s="8" t="s">
        <v>7</v>
      </c>
      <c r="Q5" s="36" t="s">
        <v>51</v>
      </c>
      <c r="R5" s="8" t="s">
        <v>8</v>
      </c>
      <c r="S5" s="36" t="s">
        <v>52</v>
      </c>
      <c r="T5" s="13" t="s">
        <v>2</v>
      </c>
    </row>
    <row r="6" spans="1:20" ht="17.25" customHeight="1" thickTop="1" x14ac:dyDescent="0.2">
      <c r="A6">
        <v>5</v>
      </c>
      <c r="B6" s="15" t="s">
        <v>29</v>
      </c>
      <c r="C6">
        <v>5</v>
      </c>
      <c r="L6" s="38" t="str">
        <f>B4</f>
        <v>Gföhl</v>
      </c>
    </row>
    <row r="7" spans="1:20" ht="17.25" customHeight="1" thickBot="1" x14ac:dyDescent="0.25">
      <c r="A7">
        <v>6</v>
      </c>
      <c r="B7" s="15" t="s">
        <v>10</v>
      </c>
      <c r="C7">
        <v>6</v>
      </c>
      <c r="F7" s="5" t="s">
        <v>4</v>
      </c>
      <c r="G7" s="5" t="s">
        <v>49</v>
      </c>
      <c r="H7" s="6" t="s">
        <v>1</v>
      </c>
      <c r="I7" s="7" t="s">
        <v>5</v>
      </c>
      <c r="J7" s="7" t="s">
        <v>19</v>
      </c>
      <c r="K7" s="7" t="s">
        <v>22</v>
      </c>
      <c r="L7" s="8" t="s">
        <v>6</v>
      </c>
      <c r="M7" s="12" t="s">
        <v>11</v>
      </c>
      <c r="N7" s="8" t="s">
        <v>12</v>
      </c>
      <c r="O7" s="36" t="s">
        <v>50</v>
      </c>
      <c r="P7" s="8" t="s">
        <v>7</v>
      </c>
      <c r="Q7" s="36" t="s">
        <v>51</v>
      </c>
      <c r="R7" s="8" t="s">
        <v>8</v>
      </c>
      <c r="S7" s="36" t="s">
        <v>52</v>
      </c>
      <c r="T7" s="13" t="s">
        <v>2</v>
      </c>
    </row>
    <row r="8" spans="1:20" ht="17.25" customHeight="1" thickTop="1" x14ac:dyDescent="0.2">
      <c r="A8">
        <v>7</v>
      </c>
      <c r="B8" s="15" t="s">
        <v>15</v>
      </c>
      <c r="C8">
        <v>7</v>
      </c>
      <c r="L8" t="str">
        <f>B5</f>
        <v>Göttweig</v>
      </c>
    </row>
    <row r="9" spans="1:20" ht="17.25" customHeight="1" thickBot="1" x14ac:dyDescent="0.25">
      <c r="A9">
        <v>8</v>
      </c>
      <c r="B9" s="39" t="s">
        <v>39</v>
      </c>
      <c r="C9">
        <v>8</v>
      </c>
      <c r="F9" s="5" t="s">
        <v>4</v>
      </c>
      <c r="G9" s="5" t="s">
        <v>49</v>
      </c>
      <c r="H9" s="6" t="s">
        <v>1</v>
      </c>
      <c r="I9" s="7" t="s">
        <v>5</v>
      </c>
      <c r="J9" s="7" t="s">
        <v>19</v>
      </c>
      <c r="K9" s="7" t="s">
        <v>22</v>
      </c>
      <c r="L9" s="8" t="s">
        <v>6</v>
      </c>
      <c r="M9" s="12" t="s">
        <v>11</v>
      </c>
      <c r="N9" s="8" t="s">
        <v>12</v>
      </c>
      <c r="O9" s="36" t="s">
        <v>50</v>
      </c>
      <c r="P9" s="8" t="s">
        <v>7</v>
      </c>
      <c r="Q9" s="36" t="s">
        <v>51</v>
      </c>
      <c r="R9" s="8" t="s">
        <v>8</v>
      </c>
      <c r="S9" s="36" t="s">
        <v>52</v>
      </c>
      <c r="T9" s="13" t="s">
        <v>2</v>
      </c>
    </row>
    <row r="10" spans="1:20" ht="17.25" customHeight="1" thickTop="1" x14ac:dyDescent="0.2">
      <c r="A10">
        <v>9</v>
      </c>
      <c r="B10" s="15" t="s">
        <v>30</v>
      </c>
      <c r="C10">
        <v>9</v>
      </c>
      <c r="L10" s="48" t="str">
        <f>B6</f>
        <v>Krems</v>
      </c>
    </row>
    <row r="11" spans="1:20" ht="17.25" customHeight="1" thickBot="1" x14ac:dyDescent="0.25">
      <c r="A11">
        <v>10</v>
      </c>
      <c r="B11" s="15" t="s">
        <v>31</v>
      </c>
      <c r="C11">
        <v>10</v>
      </c>
      <c r="F11" s="5" t="s">
        <v>4</v>
      </c>
      <c r="G11" s="5" t="s">
        <v>49</v>
      </c>
      <c r="H11" s="6" t="s">
        <v>1</v>
      </c>
      <c r="I11" s="7" t="s">
        <v>5</v>
      </c>
      <c r="J11" s="7" t="s">
        <v>19</v>
      </c>
      <c r="K11" s="7" t="s">
        <v>22</v>
      </c>
      <c r="L11" s="8" t="s">
        <v>6</v>
      </c>
      <c r="M11" s="12" t="s">
        <v>11</v>
      </c>
      <c r="N11" s="8" t="s">
        <v>12</v>
      </c>
      <c r="O11" s="36" t="s">
        <v>50</v>
      </c>
      <c r="P11" s="8" t="s">
        <v>7</v>
      </c>
      <c r="Q11" s="36" t="s">
        <v>51</v>
      </c>
      <c r="R11" s="8" t="s">
        <v>8</v>
      </c>
      <c r="S11" s="36" t="s">
        <v>52</v>
      </c>
      <c r="T11" s="13" t="s">
        <v>2</v>
      </c>
    </row>
    <row r="12" spans="1:20" ht="17.25" customHeight="1" thickTop="1" x14ac:dyDescent="0.2">
      <c r="A12">
        <v>11</v>
      </c>
      <c r="B12" s="15" t="s">
        <v>32</v>
      </c>
      <c r="C12">
        <v>11</v>
      </c>
      <c r="L12" t="str">
        <f>B7</f>
        <v>Krumau</v>
      </c>
    </row>
    <row r="13" spans="1:20" ht="17.25" customHeight="1" thickBot="1" x14ac:dyDescent="0.25">
      <c r="A13">
        <v>12</v>
      </c>
      <c r="B13" s="39" t="s">
        <v>14</v>
      </c>
      <c r="C13">
        <v>12</v>
      </c>
      <c r="F13" s="5" t="s">
        <v>4</v>
      </c>
      <c r="G13" s="5" t="s">
        <v>49</v>
      </c>
      <c r="H13" s="6" t="s">
        <v>1</v>
      </c>
      <c r="I13" s="7" t="s">
        <v>5</v>
      </c>
      <c r="J13" s="7" t="s">
        <v>19</v>
      </c>
      <c r="K13" s="7" t="s">
        <v>22</v>
      </c>
      <c r="L13" s="8" t="s">
        <v>6</v>
      </c>
      <c r="M13" s="12" t="s">
        <v>11</v>
      </c>
      <c r="N13" s="8" t="s">
        <v>12</v>
      </c>
      <c r="O13" s="36" t="s">
        <v>50</v>
      </c>
      <c r="P13" s="8" t="s">
        <v>7</v>
      </c>
      <c r="Q13" s="36" t="s">
        <v>51</v>
      </c>
      <c r="R13" s="8" t="s">
        <v>8</v>
      </c>
      <c r="S13" s="36" t="s">
        <v>52</v>
      </c>
      <c r="T13" s="13" t="s">
        <v>2</v>
      </c>
    </row>
    <row r="14" spans="1:20" ht="17.25" customHeight="1" thickTop="1" x14ac:dyDescent="0.2">
      <c r="A14">
        <v>13</v>
      </c>
      <c r="B14" s="15" t="s">
        <v>33</v>
      </c>
      <c r="C14">
        <v>13</v>
      </c>
      <c r="L14" t="str">
        <f>B8</f>
        <v>Langenlois</v>
      </c>
    </row>
    <row r="15" spans="1:20" ht="17.25" customHeight="1" thickBot="1" x14ac:dyDescent="0.25">
      <c r="A15">
        <v>14</v>
      </c>
      <c r="B15" s="15" t="s">
        <v>34</v>
      </c>
      <c r="C15">
        <v>14</v>
      </c>
      <c r="F15" s="5" t="s">
        <v>4</v>
      </c>
      <c r="G15" s="5" t="s">
        <v>49</v>
      </c>
      <c r="H15" s="6" t="s">
        <v>1</v>
      </c>
      <c r="I15" s="7" t="s">
        <v>5</v>
      </c>
      <c r="J15" s="7" t="s">
        <v>19</v>
      </c>
      <c r="K15" s="7" t="s">
        <v>22</v>
      </c>
      <c r="L15" s="8" t="s">
        <v>6</v>
      </c>
      <c r="M15" s="12" t="s">
        <v>11</v>
      </c>
      <c r="N15" s="8" t="s">
        <v>12</v>
      </c>
      <c r="O15" s="36" t="s">
        <v>50</v>
      </c>
      <c r="P15" s="8" t="s">
        <v>7</v>
      </c>
      <c r="Q15" s="36" t="s">
        <v>51</v>
      </c>
      <c r="R15" s="8" t="s">
        <v>8</v>
      </c>
      <c r="S15" s="36" t="s">
        <v>52</v>
      </c>
      <c r="T15" s="13" t="s">
        <v>2</v>
      </c>
    </row>
    <row r="16" spans="1:20" ht="17.25" customHeight="1" thickTop="1" x14ac:dyDescent="0.2">
      <c r="A16">
        <v>15</v>
      </c>
      <c r="B16" s="15" t="s">
        <v>53</v>
      </c>
      <c r="C16">
        <v>15</v>
      </c>
      <c r="L16" t="str">
        <f>B9</f>
        <v>Loiwein</v>
      </c>
    </row>
    <row r="17" spans="6:20" ht="14.25" customHeight="1" thickBot="1" x14ac:dyDescent="0.25">
      <c r="F17" s="5" t="s">
        <v>4</v>
      </c>
      <c r="G17" s="5" t="s">
        <v>49</v>
      </c>
      <c r="H17" s="6" t="s">
        <v>1</v>
      </c>
      <c r="I17" s="7" t="s">
        <v>5</v>
      </c>
      <c r="J17" s="7" t="s">
        <v>19</v>
      </c>
      <c r="K17" s="7" t="s">
        <v>22</v>
      </c>
      <c r="L17" s="8" t="s">
        <v>6</v>
      </c>
      <c r="M17" s="12" t="s">
        <v>11</v>
      </c>
      <c r="N17" s="8" t="s">
        <v>12</v>
      </c>
      <c r="O17" s="36" t="s">
        <v>50</v>
      </c>
      <c r="P17" s="8" t="s">
        <v>7</v>
      </c>
      <c r="Q17" s="36" t="s">
        <v>51</v>
      </c>
      <c r="R17" s="8" t="s">
        <v>8</v>
      </c>
      <c r="S17" s="36" t="s">
        <v>52</v>
      </c>
      <c r="T17" s="13" t="s">
        <v>2</v>
      </c>
    </row>
    <row r="18" spans="6:20" ht="14.25" customHeight="1" thickTop="1" x14ac:dyDescent="0.2">
      <c r="L18" t="str">
        <f>B10</f>
        <v>Senftenberg</v>
      </c>
    </row>
    <row r="19" spans="6:20" ht="14.25" customHeight="1" thickBot="1" x14ac:dyDescent="0.25">
      <c r="F19" s="5" t="s">
        <v>4</v>
      </c>
      <c r="G19" s="5" t="s">
        <v>49</v>
      </c>
      <c r="H19" s="6" t="s">
        <v>1</v>
      </c>
      <c r="I19" s="7" t="s">
        <v>5</v>
      </c>
      <c r="J19" s="7" t="s">
        <v>19</v>
      </c>
      <c r="K19" s="7" t="s">
        <v>22</v>
      </c>
      <c r="L19" s="8" t="s">
        <v>6</v>
      </c>
      <c r="M19" s="12" t="s">
        <v>11</v>
      </c>
      <c r="N19" s="8" t="s">
        <v>12</v>
      </c>
      <c r="O19" s="36" t="s">
        <v>50</v>
      </c>
      <c r="P19" s="8" t="s">
        <v>7</v>
      </c>
      <c r="Q19" s="36" t="s">
        <v>51</v>
      </c>
      <c r="R19" s="8" t="s">
        <v>8</v>
      </c>
      <c r="S19" s="36" t="s">
        <v>52</v>
      </c>
      <c r="T19" s="13" t="s">
        <v>2</v>
      </c>
    </row>
    <row r="20" spans="6:20" ht="14.25" customHeight="1" thickTop="1" x14ac:dyDescent="0.2">
      <c r="L20" t="str">
        <f>B11</f>
        <v>Spitz</v>
      </c>
    </row>
    <row r="21" spans="6:20" ht="14.25" customHeight="1" thickBot="1" x14ac:dyDescent="0.25">
      <c r="F21" s="5" t="s">
        <v>4</v>
      </c>
      <c r="G21" s="5" t="s">
        <v>49</v>
      </c>
      <c r="H21" s="6" t="s">
        <v>1</v>
      </c>
      <c r="I21" s="7" t="s">
        <v>5</v>
      </c>
      <c r="J21" s="7" t="s">
        <v>19</v>
      </c>
      <c r="K21" s="7" t="s">
        <v>22</v>
      </c>
      <c r="L21" s="8" t="s">
        <v>6</v>
      </c>
      <c r="M21" s="12" t="s">
        <v>11</v>
      </c>
      <c r="N21" s="8" t="s">
        <v>12</v>
      </c>
      <c r="O21" s="36" t="s">
        <v>50</v>
      </c>
      <c r="P21" s="8" t="s">
        <v>7</v>
      </c>
      <c r="Q21" s="36" t="s">
        <v>51</v>
      </c>
      <c r="R21" s="8" t="s">
        <v>8</v>
      </c>
      <c r="S21" s="36" t="s">
        <v>52</v>
      </c>
      <c r="T21" s="13" t="s">
        <v>2</v>
      </c>
    </row>
    <row r="22" spans="6:20" ht="14.25" customHeight="1" thickTop="1" x14ac:dyDescent="0.2">
      <c r="L22" t="str">
        <f>B12</f>
        <v>St. Leonhard</v>
      </c>
    </row>
    <row r="23" spans="6:20" ht="14.25" customHeight="1" thickBot="1" x14ac:dyDescent="0.25">
      <c r="F23" s="5" t="s">
        <v>4</v>
      </c>
      <c r="G23" s="5" t="s">
        <v>49</v>
      </c>
      <c r="H23" s="6" t="s">
        <v>1</v>
      </c>
      <c r="I23" s="7" t="s">
        <v>5</v>
      </c>
      <c r="J23" s="7" t="s">
        <v>19</v>
      </c>
      <c r="K23" s="7" t="s">
        <v>22</v>
      </c>
      <c r="L23" s="8" t="s">
        <v>6</v>
      </c>
      <c r="M23" s="12" t="s">
        <v>11</v>
      </c>
      <c r="N23" s="8" t="s">
        <v>12</v>
      </c>
      <c r="O23" s="36" t="s">
        <v>50</v>
      </c>
      <c r="P23" s="8" t="s">
        <v>7</v>
      </c>
      <c r="Q23" s="36" t="s">
        <v>51</v>
      </c>
      <c r="R23" s="8" t="s">
        <v>8</v>
      </c>
      <c r="S23" s="36" t="s">
        <v>52</v>
      </c>
      <c r="T23" s="13" t="s">
        <v>2</v>
      </c>
    </row>
    <row r="24" spans="6:20" ht="14.25" customHeight="1" thickTop="1" x14ac:dyDescent="0.2">
      <c r="L24" t="str">
        <f>B13</f>
        <v>Stiefern</v>
      </c>
    </row>
    <row r="25" spans="6:20" ht="14.25" customHeight="1" thickBot="1" x14ac:dyDescent="0.25">
      <c r="F25" s="5" t="s">
        <v>4</v>
      </c>
      <c r="G25" s="5" t="s">
        <v>49</v>
      </c>
      <c r="H25" s="6" t="s">
        <v>1</v>
      </c>
      <c r="I25" s="7" t="s">
        <v>5</v>
      </c>
      <c r="J25" s="7" t="s">
        <v>19</v>
      </c>
      <c r="K25" s="7" t="s">
        <v>22</v>
      </c>
      <c r="L25" s="8" t="s">
        <v>6</v>
      </c>
      <c r="M25" s="12" t="s">
        <v>11</v>
      </c>
      <c r="N25" s="8" t="s">
        <v>12</v>
      </c>
      <c r="O25" s="36" t="s">
        <v>50</v>
      </c>
      <c r="P25" s="8" t="s">
        <v>7</v>
      </c>
      <c r="Q25" s="36" t="s">
        <v>51</v>
      </c>
      <c r="R25" s="8" t="s">
        <v>8</v>
      </c>
      <c r="S25" s="36" t="s">
        <v>52</v>
      </c>
      <c r="T25" s="13" t="s">
        <v>2</v>
      </c>
    </row>
    <row r="26" spans="6:20" ht="14.25" customHeight="1" thickTop="1" x14ac:dyDescent="0.2">
      <c r="L26" t="str">
        <f>B14</f>
        <v>Straß</v>
      </c>
    </row>
    <row r="27" spans="6:20" ht="14.25" customHeight="1" thickBot="1" x14ac:dyDescent="0.25">
      <c r="F27" s="5" t="s">
        <v>4</v>
      </c>
      <c r="G27" s="5" t="s">
        <v>49</v>
      </c>
      <c r="H27" s="6" t="s">
        <v>1</v>
      </c>
      <c r="I27" s="7" t="s">
        <v>5</v>
      </c>
      <c r="J27" s="7" t="s">
        <v>19</v>
      </c>
      <c r="K27" s="7" t="s">
        <v>22</v>
      </c>
      <c r="L27" s="8" t="s">
        <v>6</v>
      </c>
      <c r="M27" s="12" t="s">
        <v>11</v>
      </c>
      <c r="N27" s="8" t="s">
        <v>12</v>
      </c>
      <c r="O27" s="36" t="s">
        <v>50</v>
      </c>
      <c r="P27" s="8" t="s">
        <v>7</v>
      </c>
      <c r="Q27" s="36" t="s">
        <v>51</v>
      </c>
      <c r="R27" s="8" t="s">
        <v>8</v>
      </c>
      <c r="S27" s="36" t="s">
        <v>52</v>
      </c>
      <c r="T27" s="13" t="s">
        <v>2</v>
      </c>
    </row>
    <row r="28" spans="6:20" ht="14.25" customHeight="1" thickTop="1" x14ac:dyDescent="0.2">
      <c r="L28" t="str">
        <f>B15</f>
        <v>Theiß</v>
      </c>
    </row>
    <row r="29" spans="6:20" ht="14.25" customHeight="1" thickBot="1" x14ac:dyDescent="0.25">
      <c r="F29" s="5" t="s">
        <v>4</v>
      </c>
      <c r="G29" s="5" t="s">
        <v>49</v>
      </c>
      <c r="H29" s="6" t="s">
        <v>1</v>
      </c>
      <c r="I29" s="7" t="s">
        <v>5</v>
      </c>
      <c r="J29" s="7" t="s">
        <v>19</v>
      </c>
      <c r="K29" s="7" t="s">
        <v>22</v>
      </c>
      <c r="L29" s="8" t="s">
        <v>6</v>
      </c>
      <c r="M29" s="12" t="s">
        <v>11</v>
      </c>
      <c r="N29" s="8" t="s">
        <v>12</v>
      </c>
      <c r="O29" s="36" t="s">
        <v>50</v>
      </c>
      <c r="P29" s="8" t="s">
        <v>7</v>
      </c>
      <c r="Q29" s="36" t="s">
        <v>51</v>
      </c>
      <c r="R29" s="8" t="s">
        <v>8</v>
      </c>
      <c r="S29" s="36" t="s">
        <v>52</v>
      </c>
      <c r="T29" s="13" t="s">
        <v>2</v>
      </c>
    </row>
    <row r="30" spans="6:20" ht="14.25" customHeight="1" thickTop="1" thickBot="1" x14ac:dyDescent="0.25">
      <c r="L30" s="89" t="str">
        <f>B16</f>
        <v>Weissenkirchen</v>
      </c>
    </row>
    <row r="31" spans="6:20" ht="14.25" customHeight="1" thickTop="1" thickBot="1" x14ac:dyDescent="0.25">
      <c r="F31" s="38" t="s">
        <v>72</v>
      </c>
      <c r="L31" s="89"/>
    </row>
    <row r="32" spans="6:20" ht="14.25" customHeight="1" thickTop="1" thickBot="1" x14ac:dyDescent="0.25">
      <c r="F32" s="5" t="s">
        <v>4</v>
      </c>
      <c r="G32" s="5" t="s">
        <v>49</v>
      </c>
      <c r="H32" s="6" t="s">
        <v>1</v>
      </c>
      <c r="I32" s="7" t="s">
        <v>5</v>
      </c>
      <c r="J32" s="7" t="s">
        <v>19</v>
      </c>
      <c r="K32" s="7" t="s">
        <v>22</v>
      </c>
      <c r="L32" s="8" t="s">
        <v>6</v>
      </c>
      <c r="M32" s="12" t="s">
        <v>11</v>
      </c>
      <c r="N32" s="8" t="s">
        <v>12</v>
      </c>
      <c r="O32" s="36" t="s">
        <v>50</v>
      </c>
      <c r="P32" s="8" t="s">
        <v>7</v>
      </c>
      <c r="Q32" s="36" t="s">
        <v>51</v>
      </c>
      <c r="R32" s="8" t="s">
        <v>8</v>
      </c>
      <c r="S32" s="36" t="s">
        <v>52</v>
      </c>
      <c r="T32" s="13" t="s">
        <v>2</v>
      </c>
    </row>
    <row r="33" spans="6:20" ht="14.25" customHeight="1" thickTop="1" thickBot="1" x14ac:dyDescent="0.25">
      <c r="L33" s="53" t="s">
        <v>145</v>
      </c>
    </row>
    <row r="34" spans="6:20" ht="14.25" customHeight="1" thickTop="1" thickBot="1" x14ac:dyDescent="0.25">
      <c r="F34" s="5" t="s">
        <v>4</v>
      </c>
      <c r="G34" s="5" t="s">
        <v>49</v>
      </c>
      <c r="H34" s="6" t="s">
        <v>1</v>
      </c>
      <c r="I34" s="7" t="s">
        <v>5</v>
      </c>
      <c r="J34" s="7" t="s">
        <v>19</v>
      </c>
      <c r="K34" s="7" t="s">
        <v>22</v>
      </c>
      <c r="L34" s="8" t="s">
        <v>6</v>
      </c>
      <c r="M34" s="12" t="s">
        <v>11</v>
      </c>
      <c r="N34" s="8" t="s">
        <v>12</v>
      </c>
      <c r="O34" s="36" t="s">
        <v>50</v>
      </c>
      <c r="P34" s="8" t="s">
        <v>7</v>
      </c>
      <c r="Q34" s="36" t="s">
        <v>51</v>
      </c>
      <c r="R34" s="8" t="s">
        <v>8</v>
      </c>
      <c r="S34" s="36" t="s">
        <v>52</v>
      </c>
      <c r="T34" s="13" t="s">
        <v>2</v>
      </c>
    </row>
    <row r="35" spans="6:20" ht="14.25" customHeight="1" thickTop="1" thickBot="1" x14ac:dyDescent="0.25">
      <c r="L35" s="53" t="s">
        <v>144</v>
      </c>
    </row>
    <row r="36" spans="6:20" ht="14.25" customHeight="1" thickTop="1" thickBot="1" x14ac:dyDescent="0.25">
      <c r="F36" s="5" t="s">
        <v>4</v>
      </c>
      <c r="G36" s="5" t="s">
        <v>49</v>
      </c>
      <c r="H36" s="6" t="s">
        <v>1</v>
      </c>
      <c r="I36" s="7" t="s">
        <v>5</v>
      </c>
      <c r="J36" s="7" t="s">
        <v>19</v>
      </c>
      <c r="K36" s="7" t="s">
        <v>22</v>
      </c>
      <c r="L36" s="8" t="s">
        <v>6</v>
      </c>
      <c r="M36" s="12" t="s">
        <v>11</v>
      </c>
      <c r="N36" s="8" t="s">
        <v>12</v>
      </c>
      <c r="O36" s="36" t="s">
        <v>50</v>
      </c>
      <c r="P36" s="8" t="s">
        <v>7</v>
      </c>
      <c r="Q36" s="36" t="s">
        <v>51</v>
      </c>
      <c r="R36" s="8" t="s">
        <v>8</v>
      </c>
      <c r="S36" s="36" t="s">
        <v>52</v>
      </c>
      <c r="T36" s="13" t="s">
        <v>2</v>
      </c>
    </row>
    <row r="37" spans="6:20" ht="14.25" customHeight="1" thickTop="1" thickBot="1" x14ac:dyDescent="0.25">
      <c r="L37" s="53" t="s">
        <v>146</v>
      </c>
    </row>
    <row r="38" spans="6:20" ht="14.25" customHeight="1" thickTop="1" thickBot="1" x14ac:dyDescent="0.25">
      <c r="F38" s="5" t="s">
        <v>4</v>
      </c>
      <c r="G38" s="5" t="s">
        <v>49</v>
      </c>
      <c r="H38" s="6" t="s">
        <v>1</v>
      </c>
      <c r="I38" s="7" t="s">
        <v>5</v>
      </c>
      <c r="J38" s="7" t="s">
        <v>19</v>
      </c>
      <c r="K38" s="7" t="s">
        <v>22</v>
      </c>
      <c r="L38" s="8" t="s">
        <v>6</v>
      </c>
      <c r="M38" s="12" t="s">
        <v>11</v>
      </c>
      <c r="N38" s="8" t="s">
        <v>12</v>
      </c>
      <c r="O38" s="36" t="s">
        <v>50</v>
      </c>
      <c r="P38" s="8" t="s">
        <v>7</v>
      </c>
      <c r="Q38" s="36" t="s">
        <v>51</v>
      </c>
      <c r="R38" s="8" t="s">
        <v>8</v>
      </c>
      <c r="S38" s="36" t="s">
        <v>52</v>
      </c>
      <c r="T38" s="13" t="s">
        <v>2</v>
      </c>
    </row>
    <row r="39" spans="6:20" ht="14.25" customHeight="1" thickTop="1" thickBot="1" x14ac:dyDescent="0.25">
      <c r="L39" s="53" t="s">
        <v>140</v>
      </c>
    </row>
    <row r="40" spans="6:20" ht="14.25" customHeight="1" thickTop="1" thickBot="1" x14ac:dyDescent="0.25">
      <c r="F40" s="5" t="s">
        <v>4</v>
      </c>
      <c r="G40" s="5" t="s">
        <v>49</v>
      </c>
      <c r="H40" s="6" t="s">
        <v>1</v>
      </c>
      <c r="I40" s="7" t="s">
        <v>5</v>
      </c>
      <c r="J40" s="7" t="s">
        <v>19</v>
      </c>
      <c r="K40" s="7" t="s">
        <v>22</v>
      </c>
      <c r="L40" s="8" t="s">
        <v>6</v>
      </c>
      <c r="M40" s="12" t="s">
        <v>11</v>
      </c>
      <c r="N40" s="8" t="s">
        <v>12</v>
      </c>
      <c r="O40" s="36" t="s">
        <v>50</v>
      </c>
      <c r="P40" s="8" t="s">
        <v>7</v>
      </c>
      <c r="Q40" s="36" t="s">
        <v>51</v>
      </c>
      <c r="R40" s="8" t="s">
        <v>8</v>
      </c>
      <c r="S40" s="36" t="s">
        <v>52</v>
      </c>
      <c r="T40" s="13" t="s">
        <v>2</v>
      </c>
    </row>
    <row r="41" spans="6:20" ht="14.25" customHeight="1" thickTop="1" thickBot="1" x14ac:dyDescent="0.25">
      <c r="L41" s="53" t="s">
        <v>147</v>
      </c>
    </row>
    <row r="42" spans="6:20" ht="14.25" customHeight="1" thickTop="1" thickBot="1" x14ac:dyDescent="0.25">
      <c r="F42" s="5" t="s">
        <v>4</v>
      </c>
      <c r="G42" s="5" t="s">
        <v>49</v>
      </c>
      <c r="H42" s="6" t="s">
        <v>1</v>
      </c>
      <c r="I42" s="7" t="s">
        <v>5</v>
      </c>
      <c r="J42" s="7" t="s">
        <v>19</v>
      </c>
      <c r="K42" s="7" t="s">
        <v>22</v>
      </c>
      <c r="L42" s="8" t="s">
        <v>6</v>
      </c>
      <c r="M42" s="12" t="s">
        <v>11</v>
      </c>
      <c r="N42" s="8" t="s">
        <v>12</v>
      </c>
      <c r="O42" s="36" t="s">
        <v>50</v>
      </c>
      <c r="P42" s="8" t="s">
        <v>7</v>
      </c>
      <c r="Q42" s="36" t="s">
        <v>51</v>
      </c>
      <c r="R42" s="8" t="s">
        <v>8</v>
      </c>
      <c r="S42" s="36" t="s">
        <v>52</v>
      </c>
      <c r="T42" s="13" t="s">
        <v>2</v>
      </c>
    </row>
    <row r="43" spans="6:20" ht="14.25" customHeight="1" thickTop="1" thickBot="1" x14ac:dyDescent="0.25">
      <c r="L43" s="53" t="s">
        <v>141</v>
      </c>
    </row>
    <row r="44" spans="6:20" ht="14.25" customHeight="1" thickTop="1" thickBot="1" x14ac:dyDescent="0.25">
      <c r="F44" s="5" t="s">
        <v>4</v>
      </c>
      <c r="G44" s="5" t="s">
        <v>49</v>
      </c>
      <c r="H44" s="6" t="s">
        <v>1</v>
      </c>
      <c r="I44" s="7" t="s">
        <v>5</v>
      </c>
      <c r="J44" s="7" t="s">
        <v>19</v>
      </c>
      <c r="K44" s="7" t="s">
        <v>22</v>
      </c>
      <c r="L44" s="8" t="s">
        <v>6</v>
      </c>
      <c r="M44" s="12" t="s">
        <v>11</v>
      </c>
      <c r="N44" s="8" t="s">
        <v>12</v>
      </c>
      <c r="O44" s="36" t="s">
        <v>50</v>
      </c>
      <c r="P44" s="8" t="s">
        <v>7</v>
      </c>
      <c r="Q44" s="36" t="s">
        <v>51</v>
      </c>
      <c r="R44" s="8" t="s">
        <v>8</v>
      </c>
      <c r="S44" s="36" t="s">
        <v>52</v>
      </c>
      <c r="T44" s="13" t="s">
        <v>2</v>
      </c>
    </row>
    <row r="45" spans="6:20" ht="14.25" customHeight="1" thickTop="1" thickBot="1" x14ac:dyDescent="0.25">
      <c r="L45" s="53" t="s">
        <v>148</v>
      </c>
    </row>
    <row r="46" spans="6:20" ht="14.25" customHeight="1" thickTop="1" thickBot="1" x14ac:dyDescent="0.25">
      <c r="F46" s="5" t="s">
        <v>4</v>
      </c>
      <c r="G46" s="5" t="s">
        <v>49</v>
      </c>
      <c r="H46" s="6" t="s">
        <v>1</v>
      </c>
      <c r="I46" s="7" t="s">
        <v>5</v>
      </c>
      <c r="J46" s="7" t="s">
        <v>19</v>
      </c>
      <c r="K46" s="7" t="s">
        <v>22</v>
      </c>
      <c r="L46" s="8" t="s">
        <v>6</v>
      </c>
      <c r="M46" s="12" t="s">
        <v>11</v>
      </c>
      <c r="N46" s="8" t="s">
        <v>12</v>
      </c>
      <c r="O46" s="36" t="s">
        <v>50</v>
      </c>
      <c r="P46" s="8" t="s">
        <v>7</v>
      </c>
      <c r="Q46" s="36" t="s">
        <v>51</v>
      </c>
      <c r="R46" s="8" t="s">
        <v>8</v>
      </c>
      <c r="S46" s="36" t="s">
        <v>52</v>
      </c>
      <c r="T46" s="13" t="s">
        <v>2</v>
      </c>
    </row>
    <row r="47" spans="6:20" ht="14.25" customHeight="1" thickTop="1" thickBot="1" x14ac:dyDescent="0.25">
      <c r="L47" s="53" t="s">
        <v>142</v>
      </c>
    </row>
    <row r="48" spans="6:20" ht="14.25" customHeight="1" thickTop="1" thickBot="1" x14ac:dyDescent="0.25">
      <c r="F48" s="5" t="s">
        <v>4</v>
      </c>
      <c r="G48" s="5" t="s">
        <v>49</v>
      </c>
      <c r="H48" s="6" t="s">
        <v>1</v>
      </c>
      <c r="I48" s="7" t="s">
        <v>5</v>
      </c>
      <c r="J48" s="7" t="s">
        <v>19</v>
      </c>
      <c r="K48" s="7" t="s">
        <v>22</v>
      </c>
      <c r="L48" s="8" t="s">
        <v>6</v>
      </c>
      <c r="M48" s="12" t="s">
        <v>11</v>
      </c>
      <c r="N48" s="8" t="s">
        <v>12</v>
      </c>
      <c r="O48" s="36" t="s">
        <v>50</v>
      </c>
      <c r="P48" s="8" t="s">
        <v>7</v>
      </c>
      <c r="Q48" s="36" t="s">
        <v>51</v>
      </c>
      <c r="R48" s="8" t="s">
        <v>8</v>
      </c>
      <c r="S48" s="36" t="s">
        <v>52</v>
      </c>
      <c r="T48" s="13" t="s">
        <v>2</v>
      </c>
    </row>
    <row r="49" spans="6:20" ht="14.25" customHeight="1" thickTop="1" thickBot="1" x14ac:dyDescent="0.25">
      <c r="L49" s="53" t="s">
        <v>151</v>
      </c>
    </row>
    <row r="50" spans="6:20" ht="14.25" customHeight="1" thickTop="1" thickBot="1" x14ac:dyDescent="0.25">
      <c r="F50" s="5" t="s">
        <v>4</v>
      </c>
      <c r="G50" s="5" t="s">
        <v>49</v>
      </c>
      <c r="H50" s="6" t="s">
        <v>1</v>
      </c>
      <c r="I50" s="7" t="s">
        <v>5</v>
      </c>
      <c r="J50" s="7" t="s">
        <v>19</v>
      </c>
      <c r="K50" s="7" t="s">
        <v>22</v>
      </c>
      <c r="L50" s="8" t="s">
        <v>6</v>
      </c>
      <c r="M50" s="12" t="s">
        <v>11</v>
      </c>
      <c r="N50" s="8" t="s">
        <v>12</v>
      </c>
      <c r="O50" s="36" t="s">
        <v>50</v>
      </c>
      <c r="P50" s="8" t="s">
        <v>7</v>
      </c>
      <c r="Q50" s="36" t="s">
        <v>51</v>
      </c>
      <c r="R50" s="8" t="s">
        <v>8</v>
      </c>
      <c r="S50" s="36" t="s">
        <v>52</v>
      </c>
      <c r="T50" s="13" t="s">
        <v>2</v>
      </c>
    </row>
    <row r="51" spans="6:20" ht="14.25" customHeight="1" thickTop="1" thickBot="1" x14ac:dyDescent="0.25">
      <c r="L51" s="53" t="s">
        <v>54</v>
      </c>
    </row>
    <row r="52" spans="6:20" ht="14.25" customHeight="1" thickTop="1" thickBot="1" x14ac:dyDescent="0.25">
      <c r="F52" s="5" t="s">
        <v>4</v>
      </c>
      <c r="G52" s="5" t="s">
        <v>49</v>
      </c>
      <c r="H52" s="6" t="s">
        <v>1</v>
      </c>
      <c r="I52" s="7" t="s">
        <v>5</v>
      </c>
      <c r="J52" s="7" t="s">
        <v>19</v>
      </c>
      <c r="K52" s="7" t="s">
        <v>22</v>
      </c>
      <c r="L52" s="8" t="s">
        <v>6</v>
      </c>
      <c r="M52" s="12" t="s">
        <v>11</v>
      </c>
      <c r="N52" s="8" t="s">
        <v>12</v>
      </c>
      <c r="O52" s="36" t="s">
        <v>50</v>
      </c>
      <c r="P52" s="8" t="s">
        <v>7</v>
      </c>
      <c r="Q52" s="36" t="s">
        <v>51</v>
      </c>
      <c r="R52" s="8" t="s">
        <v>8</v>
      </c>
      <c r="S52" s="36" t="s">
        <v>52</v>
      </c>
      <c r="T52" s="13" t="s">
        <v>2</v>
      </c>
    </row>
    <row r="53" spans="6:20" ht="14.25" customHeight="1" thickTop="1" thickBot="1" x14ac:dyDescent="0.25">
      <c r="L53" s="53" t="s">
        <v>55</v>
      </c>
    </row>
    <row r="54" spans="6:20" ht="14.25" customHeight="1" thickTop="1" thickBot="1" x14ac:dyDescent="0.25">
      <c r="F54" s="5" t="s">
        <v>4</v>
      </c>
      <c r="G54" s="5" t="s">
        <v>49</v>
      </c>
      <c r="H54" s="6" t="s">
        <v>1</v>
      </c>
      <c r="I54" s="7" t="s">
        <v>5</v>
      </c>
      <c r="J54" s="7" t="s">
        <v>19</v>
      </c>
      <c r="K54" s="7" t="s">
        <v>22</v>
      </c>
      <c r="L54" s="8" t="s">
        <v>6</v>
      </c>
      <c r="M54" s="12" t="s">
        <v>11</v>
      </c>
      <c r="N54" s="8" t="s">
        <v>12</v>
      </c>
      <c r="O54" s="36" t="s">
        <v>50</v>
      </c>
      <c r="P54" s="8" t="s">
        <v>7</v>
      </c>
      <c r="Q54" s="36" t="s">
        <v>51</v>
      </c>
      <c r="R54" s="8" t="s">
        <v>8</v>
      </c>
      <c r="S54" s="36" t="s">
        <v>52</v>
      </c>
      <c r="T54" s="13" t="s">
        <v>2</v>
      </c>
    </row>
    <row r="55" spans="6:20" ht="14.25" customHeight="1" thickTop="1" thickBot="1" x14ac:dyDescent="0.25">
      <c r="L55" s="53" t="s">
        <v>149</v>
      </c>
    </row>
    <row r="56" spans="6:20" ht="14.25" customHeight="1" thickTop="1" thickBot="1" x14ac:dyDescent="0.25">
      <c r="F56" s="5" t="s">
        <v>4</v>
      </c>
      <c r="G56" s="5" t="s">
        <v>49</v>
      </c>
      <c r="H56" s="6" t="s">
        <v>1</v>
      </c>
      <c r="I56" s="7" t="s">
        <v>5</v>
      </c>
      <c r="J56" s="7" t="s">
        <v>19</v>
      </c>
      <c r="K56" s="7" t="s">
        <v>22</v>
      </c>
      <c r="L56" s="8" t="s">
        <v>6</v>
      </c>
      <c r="M56" s="12" t="s">
        <v>11</v>
      </c>
      <c r="N56" s="8" t="s">
        <v>12</v>
      </c>
      <c r="O56" s="36" t="s">
        <v>50</v>
      </c>
      <c r="P56" s="8" t="s">
        <v>7</v>
      </c>
      <c r="Q56" s="36" t="s">
        <v>51</v>
      </c>
      <c r="R56" s="8" t="s">
        <v>8</v>
      </c>
      <c r="S56" s="36" t="s">
        <v>52</v>
      </c>
      <c r="T56" s="13" t="s">
        <v>2</v>
      </c>
    </row>
    <row r="57" spans="6:20" ht="14.25" customHeight="1" thickTop="1" thickBot="1" x14ac:dyDescent="0.25">
      <c r="L57" s="53" t="s">
        <v>65</v>
      </c>
    </row>
    <row r="58" spans="6:20" ht="14.25" customHeight="1" thickTop="1" thickBot="1" x14ac:dyDescent="0.25">
      <c r="F58" s="5" t="s">
        <v>4</v>
      </c>
      <c r="G58" s="5" t="s">
        <v>49</v>
      </c>
      <c r="H58" s="6" t="s">
        <v>1</v>
      </c>
      <c r="I58" s="7" t="s">
        <v>5</v>
      </c>
      <c r="J58" s="7" t="s">
        <v>19</v>
      </c>
      <c r="K58" s="7" t="s">
        <v>22</v>
      </c>
      <c r="L58" s="8" t="s">
        <v>6</v>
      </c>
      <c r="M58" s="12" t="s">
        <v>11</v>
      </c>
      <c r="N58" s="8" t="s">
        <v>12</v>
      </c>
      <c r="O58" s="36" t="s">
        <v>50</v>
      </c>
      <c r="P58" s="8" t="s">
        <v>7</v>
      </c>
      <c r="Q58" s="36" t="s">
        <v>51</v>
      </c>
      <c r="R58" s="8" t="s">
        <v>8</v>
      </c>
      <c r="S58" s="36" t="s">
        <v>52</v>
      </c>
      <c r="T58" s="13" t="s">
        <v>2</v>
      </c>
    </row>
    <row r="59" spans="6:20" ht="14.25" customHeight="1" thickTop="1" thickBot="1" x14ac:dyDescent="0.25">
      <c r="L59" s="53" t="s">
        <v>150</v>
      </c>
    </row>
    <row r="60" spans="6:20" ht="14.25" customHeight="1" thickTop="1" thickBot="1" x14ac:dyDescent="0.25">
      <c r="F60" s="5" t="s">
        <v>4</v>
      </c>
      <c r="G60" s="5" t="s">
        <v>49</v>
      </c>
      <c r="H60" s="6" t="s">
        <v>1</v>
      </c>
      <c r="I60" s="7" t="s">
        <v>5</v>
      </c>
      <c r="J60" s="7" t="s">
        <v>19</v>
      </c>
      <c r="K60" s="7" t="s">
        <v>22</v>
      </c>
      <c r="L60" s="8" t="s">
        <v>6</v>
      </c>
      <c r="M60" s="12" t="s">
        <v>11</v>
      </c>
      <c r="N60" s="8" t="s">
        <v>12</v>
      </c>
      <c r="O60" s="36" t="s">
        <v>50</v>
      </c>
      <c r="P60" s="8" t="s">
        <v>7</v>
      </c>
      <c r="Q60" s="36" t="s">
        <v>51</v>
      </c>
      <c r="R60" s="8" t="s">
        <v>8</v>
      </c>
      <c r="S60" s="36" t="s">
        <v>52</v>
      </c>
      <c r="T60" s="13" t="s">
        <v>2</v>
      </c>
    </row>
    <row r="61" spans="6:20" ht="14.25" customHeight="1" thickTop="1" thickBot="1" x14ac:dyDescent="0.25">
      <c r="L61" s="53" t="s">
        <v>139</v>
      </c>
    </row>
    <row r="62" spans="6:20" ht="14.25" customHeight="1" thickTop="1" thickBot="1" x14ac:dyDescent="0.25">
      <c r="F62" s="5" t="s">
        <v>4</v>
      </c>
      <c r="G62" s="5" t="s">
        <v>49</v>
      </c>
      <c r="H62" s="6" t="s">
        <v>1</v>
      </c>
      <c r="I62" s="7" t="s">
        <v>5</v>
      </c>
      <c r="J62" s="7" t="s">
        <v>19</v>
      </c>
      <c r="K62" s="7" t="s">
        <v>22</v>
      </c>
      <c r="L62" s="8" t="s">
        <v>6</v>
      </c>
      <c r="M62" s="12" t="s">
        <v>11</v>
      </c>
      <c r="N62" s="8" t="s">
        <v>12</v>
      </c>
      <c r="O62" s="36" t="s">
        <v>50</v>
      </c>
      <c r="P62" s="8" t="s">
        <v>7</v>
      </c>
      <c r="Q62" s="36" t="s">
        <v>51</v>
      </c>
      <c r="R62" s="8" t="s">
        <v>8</v>
      </c>
      <c r="S62" s="36" t="s">
        <v>52</v>
      </c>
      <c r="T62" s="13" t="s">
        <v>2</v>
      </c>
    </row>
    <row r="63" spans="6:20" ht="14.25" customHeight="1" thickTop="1" thickBot="1" x14ac:dyDescent="0.25">
      <c r="L63" s="53" t="s">
        <v>73</v>
      </c>
    </row>
    <row r="64" spans="6:20" ht="14.25" customHeight="1" thickTop="1" thickBot="1" x14ac:dyDescent="0.25">
      <c r="F64" s="5" t="s">
        <v>4</v>
      </c>
      <c r="G64" s="5" t="s">
        <v>49</v>
      </c>
      <c r="H64" s="6" t="s">
        <v>1</v>
      </c>
      <c r="I64" s="7" t="s">
        <v>5</v>
      </c>
      <c r="J64" s="7" t="s">
        <v>19</v>
      </c>
      <c r="K64" s="7" t="s">
        <v>22</v>
      </c>
      <c r="L64" s="8" t="s">
        <v>6</v>
      </c>
      <c r="M64" s="12" t="s">
        <v>11</v>
      </c>
      <c r="N64" s="8" t="s">
        <v>12</v>
      </c>
      <c r="O64" s="36" t="s">
        <v>50</v>
      </c>
      <c r="P64" s="8" t="s">
        <v>7</v>
      </c>
      <c r="Q64" s="36" t="s">
        <v>51</v>
      </c>
      <c r="R64" s="8" t="s">
        <v>8</v>
      </c>
      <c r="S64" s="36" t="s">
        <v>52</v>
      </c>
      <c r="T64" s="13" t="s">
        <v>2</v>
      </c>
    </row>
    <row r="65" spans="6:20" ht="14.25" customHeight="1" thickTop="1" thickBot="1" x14ac:dyDescent="0.25">
      <c r="L65" s="53" t="s">
        <v>74</v>
      </c>
    </row>
    <row r="66" spans="6:20" ht="14.25" customHeight="1" thickTop="1" thickBot="1" x14ac:dyDescent="0.25">
      <c r="F66" s="5" t="s">
        <v>4</v>
      </c>
      <c r="G66" s="5" t="s">
        <v>49</v>
      </c>
      <c r="H66" s="6" t="s">
        <v>1</v>
      </c>
      <c r="I66" s="7" t="s">
        <v>5</v>
      </c>
      <c r="J66" s="7" t="s">
        <v>19</v>
      </c>
      <c r="K66" s="7" t="s">
        <v>22</v>
      </c>
      <c r="L66" s="8" t="s">
        <v>6</v>
      </c>
      <c r="M66" s="12" t="s">
        <v>11</v>
      </c>
      <c r="N66" s="8" t="s">
        <v>12</v>
      </c>
      <c r="O66" s="36" t="s">
        <v>50</v>
      </c>
      <c r="P66" s="8" t="s">
        <v>7</v>
      </c>
      <c r="Q66" s="36" t="s">
        <v>51</v>
      </c>
      <c r="R66" s="8" t="s">
        <v>8</v>
      </c>
      <c r="S66" s="36" t="s">
        <v>52</v>
      </c>
      <c r="T66" s="13" t="s">
        <v>2</v>
      </c>
    </row>
    <row r="67" spans="6:20" ht="14.25" customHeight="1" thickTop="1" thickBot="1" x14ac:dyDescent="0.25">
      <c r="L67" s="53" t="s">
        <v>75</v>
      </c>
    </row>
    <row r="68" spans="6:20" ht="14.25" customHeight="1" thickTop="1" thickBot="1" x14ac:dyDescent="0.25">
      <c r="F68" s="5" t="s">
        <v>4</v>
      </c>
      <c r="G68" s="5" t="s">
        <v>49</v>
      </c>
      <c r="H68" s="6" t="s">
        <v>1</v>
      </c>
      <c r="I68" s="7" t="s">
        <v>5</v>
      </c>
      <c r="J68" s="7" t="s">
        <v>19</v>
      </c>
      <c r="K68" s="7" t="s">
        <v>22</v>
      </c>
      <c r="L68" s="8" t="s">
        <v>6</v>
      </c>
      <c r="M68" s="12" t="s">
        <v>11</v>
      </c>
      <c r="N68" s="8" t="s">
        <v>12</v>
      </c>
      <c r="O68" s="36" t="s">
        <v>50</v>
      </c>
      <c r="P68" s="8" t="s">
        <v>7</v>
      </c>
      <c r="Q68" s="36" t="s">
        <v>51</v>
      </c>
      <c r="R68" s="8" t="s">
        <v>8</v>
      </c>
      <c r="S68" s="36" t="s">
        <v>52</v>
      </c>
      <c r="T68" s="13" t="s">
        <v>2</v>
      </c>
    </row>
    <row r="69" spans="6:20" ht="14.25" customHeight="1" thickTop="1" thickBot="1" x14ac:dyDescent="0.25">
      <c r="L69" s="53" t="s">
        <v>76</v>
      </c>
    </row>
    <row r="70" spans="6:20" ht="13.5" thickTop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S106"/>
  <sheetViews>
    <sheetView zoomScaleNormal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J34" activeCellId="1" sqref="H34 J34"/>
    </sheetView>
  </sheetViews>
  <sheetFormatPr baseColWidth="10" defaultRowHeight="12.75" outlineLevelCol="1" x14ac:dyDescent="0.2"/>
  <cols>
    <col min="1" max="1" width="4.28515625" customWidth="1"/>
    <col min="2" max="2" width="3.28515625" bestFit="1" customWidth="1"/>
    <col min="3" max="3" width="20.140625" customWidth="1"/>
    <col min="4" max="4" width="3.28515625" customWidth="1"/>
    <col min="5" max="5" width="3.28515625" style="15" customWidth="1"/>
    <col min="6" max="6" width="5.42578125" customWidth="1" outlineLevel="1"/>
    <col min="7" max="7" width="14.42578125" customWidth="1"/>
    <col min="8" max="8" width="7" customWidth="1"/>
    <col min="9" max="9" width="6.28515625" customWidth="1"/>
    <col min="10" max="10" width="7.28515625" customWidth="1" outlineLevel="1"/>
    <col min="11" max="11" width="8.28515625" customWidth="1"/>
    <col min="12" max="12" width="15.140625" customWidth="1" outlineLevel="1"/>
    <col min="13" max="13" width="7" customWidth="1"/>
    <col min="14" max="14" width="15.5703125" customWidth="1" outlineLevel="1"/>
    <col min="15" max="15" width="11.140625" style="26" customWidth="1"/>
    <col min="16" max="16" width="9" customWidth="1"/>
    <col min="18" max="18" width="5" customWidth="1"/>
    <col min="19" max="19" width="16.140625" style="15" customWidth="1"/>
  </cols>
  <sheetData>
    <row r="2" spans="1:19" ht="18" x14ac:dyDescent="0.25">
      <c r="G2" s="11" t="s">
        <v>44</v>
      </c>
      <c r="K2" s="3"/>
      <c r="L2" s="3"/>
      <c r="P2" s="72"/>
      <c r="Q2" s="72">
        <v>1.4</v>
      </c>
    </row>
    <row r="3" spans="1:19" ht="14.25" customHeight="1" x14ac:dyDescent="0.25">
      <c r="K3" s="3"/>
      <c r="L3" s="3"/>
      <c r="O3" s="93">
        <v>5</v>
      </c>
      <c r="P3" s="93"/>
      <c r="Q3" s="93"/>
    </row>
    <row r="4" spans="1:19" x14ac:dyDescent="0.2">
      <c r="C4" s="4">
        <v>42623</v>
      </c>
      <c r="D4" s="2"/>
      <c r="E4" s="34"/>
      <c r="F4" s="2"/>
      <c r="H4" s="2"/>
      <c r="I4" s="2"/>
      <c r="J4" s="2"/>
      <c r="K4" s="1" t="s">
        <v>56</v>
      </c>
      <c r="L4" s="1"/>
      <c r="O4" s="27"/>
    </row>
    <row r="5" spans="1:19" x14ac:dyDescent="0.2">
      <c r="R5" s="91" t="s">
        <v>86</v>
      </c>
    </row>
    <row r="6" spans="1:19" ht="48" thickBot="1" x14ac:dyDescent="0.25">
      <c r="A6" s="5" t="s">
        <v>4</v>
      </c>
      <c r="B6" s="55" t="s">
        <v>49</v>
      </c>
      <c r="C6" s="6" t="s">
        <v>1</v>
      </c>
      <c r="D6" s="7" t="s">
        <v>5</v>
      </c>
      <c r="E6" s="35" t="s">
        <v>19</v>
      </c>
      <c r="F6" s="68" t="s">
        <v>22</v>
      </c>
      <c r="G6" s="8" t="s">
        <v>6</v>
      </c>
      <c r="H6" s="70" t="s">
        <v>11</v>
      </c>
      <c r="I6" s="8" t="s">
        <v>12</v>
      </c>
      <c r="J6" s="71" t="s">
        <v>13</v>
      </c>
      <c r="K6" s="8" t="s">
        <v>7</v>
      </c>
      <c r="L6" s="71" t="s">
        <v>17</v>
      </c>
      <c r="M6" s="8" t="s">
        <v>8</v>
      </c>
      <c r="N6" s="71" t="s">
        <v>18</v>
      </c>
      <c r="O6" s="28" t="s">
        <v>2</v>
      </c>
      <c r="P6" t="s">
        <v>23</v>
      </c>
      <c r="R6" s="16" t="s">
        <v>20</v>
      </c>
      <c r="S6" s="15" t="s">
        <v>21</v>
      </c>
    </row>
    <row r="7" spans="1:19" ht="13.5" thickTop="1" x14ac:dyDescent="0.2">
      <c r="A7">
        <v>1</v>
      </c>
      <c r="B7" s="1">
        <v>1</v>
      </c>
      <c r="C7" t="s">
        <v>87</v>
      </c>
      <c r="D7" s="56"/>
      <c r="F7" s="69">
        <f t="shared" ref="F7:F9" si="0">IF(ISBLANK(G7),"",VLOOKUP(G7,HGRz,2,FALSE))</f>
        <v>6</v>
      </c>
      <c r="G7" t="s">
        <v>10</v>
      </c>
      <c r="H7" s="1">
        <v>46</v>
      </c>
      <c r="I7" s="1">
        <v>26</v>
      </c>
      <c r="J7" s="69">
        <f t="shared" ref="J7:J9" si="1">I7*Gams</f>
        <v>36.4</v>
      </c>
      <c r="K7" s="1">
        <v>7</v>
      </c>
      <c r="L7" s="69">
        <f t="shared" ref="L7:L9" si="2">K7*Scheibe</f>
        <v>35</v>
      </c>
      <c r="M7" s="1">
        <v>0</v>
      </c>
      <c r="N7" s="69">
        <f>M7*Scheibe</f>
        <v>0</v>
      </c>
      <c r="O7" s="29">
        <f t="shared" ref="O7:O70" si="3">H7+J7+L7+N7</f>
        <v>117.4</v>
      </c>
    </row>
    <row r="8" spans="1:19" x14ac:dyDescent="0.2">
      <c r="A8">
        <v>2</v>
      </c>
      <c r="B8" s="1">
        <v>1</v>
      </c>
      <c r="C8" t="s">
        <v>88</v>
      </c>
      <c r="D8" s="1"/>
      <c r="E8" s="15" t="s">
        <v>104</v>
      </c>
      <c r="F8" s="69">
        <f t="shared" si="0"/>
        <v>6</v>
      </c>
      <c r="G8" t="s">
        <v>10</v>
      </c>
      <c r="H8" s="1">
        <v>44</v>
      </c>
      <c r="I8" s="1">
        <v>44</v>
      </c>
      <c r="J8" s="69">
        <f t="shared" si="1"/>
        <v>61.599999999999994</v>
      </c>
      <c r="K8" s="1">
        <v>5</v>
      </c>
      <c r="L8" s="69">
        <f t="shared" si="2"/>
        <v>25</v>
      </c>
      <c r="M8" s="1">
        <v>5</v>
      </c>
      <c r="N8" s="69">
        <f t="shared" ref="N8:N71" si="4">M8*Scheibe</f>
        <v>25</v>
      </c>
      <c r="O8" s="29">
        <f t="shared" si="3"/>
        <v>155.6</v>
      </c>
    </row>
    <row r="9" spans="1:19" x14ac:dyDescent="0.2">
      <c r="A9">
        <v>3</v>
      </c>
      <c r="B9" s="1">
        <v>1</v>
      </c>
      <c r="C9" t="s">
        <v>89</v>
      </c>
      <c r="D9" s="1"/>
      <c r="F9" s="69">
        <f t="shared" si="0"/>
        <v>6</v>
      </c>
      <c r="G9" t="s">
        <v>10</v>
      </c>
      <c r="H9" s="1">
        <v>47</v>
      </c>
      <c r="I9" s="1">
        <v>47</v>
      </c>
      <c r="J9" s="69">
        <f t="shared" si="1"/>
        <v>65.8</v>
      </c>
      <c r="K9" s="1">
        <v>7</v>
      </c>
      <c r="L9" s="69">
        <f t="shared" si="2"/>
        <v>35</v>
      </c>
      <c r="M9" s="1">
        <v>4</v>
      </c>
      <c r="N9" s="69">
        <f t="shared" si="4"/>
        <v>20</v>
      </c>
      <c r="O9" s="29">
        <f t="shared" si="3"/>
        <v>167.8</v>
      </c>
    </row>
    <row r="10" spans="1:19" x14ac:dyDescent="0.2">
      <c r="A10">
        <v>4</v>
      </c>
      <c r="B10" s="1">
        <v>1</v>
      </c>
      <c r="C10" t="s">
        <v>90</v>
      </c>
      <c r="D10" s="1"/>
      <c r="E10" s="15" t="s">
        <v>104</v>
      </c>
      <c r="F10" s="69">
        <f t="shared" ref="F10:F38" si="5">IF(ISBLANK(G10),"",VLOOKUP(G10,HGRz,2,FALSE))</f>
        <v>6</v>
      </c>
      <c r="G10" t="s">
        <v>10</v>
      </c>
      <c r="H10" s="1">
        <v>47</v>
      </c>
      <c r="I10" s="1">
        <v>28</v>
      </c>
      <c r="J10" s="69">
        <f t="shared" ref="J10:J71" si="6">I10*Gams</f>
        <v>39.199999999999996</v>
      </c>
      <c r="K10" s="1">
        <v>4</v>
      </c>
      <c r="L10" s="69">
        <f t="shared" ref="L10:L71" si="7">K10*Scheibe</f>
        <v>20</v>
      </c>
      <c r="M10" s="1">
        <v>3</v>
      </c>
      <c r="N10" s="69">
        <f t="shared" si="4"/>
        <v>15</v>
      </c>
      <c r="O10" s="29">
        <f t="shared" si="3"/>
        <v>121.19999999999999</v>
      </c>
    </row>
    <row r="11" spans="1:19" x14ac:dyDescent="0.2">
      <c r="A11">
        <v>5</v>
      </c>
      <c r="B11" s="1">
        <v>1</v>
      </c>
      <c r="C11" t="s">
        <v>91</v>
      </c>
      <c r="D11" s="1"/>
      <c r="F11" s="69">
        <f t="shared" si="5"/>
        <v>9</v>
      </c>
      <c r="G11" t="s">
        <v>30</v>
      </c>
      <c r="H11" s="1">
        <v>47</v>
      </c>
      <c r="I11" s="1">
        <v>48</v>
      </c>
      <c r="J11" s="69">
        <f t="shared" si="6"/>
        <v>67.199999999999989</v>
      </c>
      <c r="K11" s="1">
        <v>7</v>
      </c>
      <c r="L11" s="69">
        <f t="shared" si="7"/>
        <v>35</v>
      </c>
      <c r="M11" s="1">
        <v>12</v>
      </c>
      <c r="N11" s="69">
        <f t="shared" si="4"/>
        <v>60</v>
      </c>
      <c r="O11" s="29">
        <f t="shared" si="3"/>
        <v>209.2</v>
      </c>
    </row>
    <row r="12" spans="1:19" x14ac:dyDescent="0.2">
      <c r="A12">
        <v>6</v>
      </c>
      <c r="B12" s="1">
        <v>1</v>
      </c>
      <c r="C12" t="s">
        <v>92</v>
      </c>
      <c r="F12" s="69">
        <f t="shared" si="5"/>
        <v>9</v>
      </c>
      <c r="G12" t="s">
        <v>30</v>
      </c>
      <c r="H12" s="1">
        <v>49</v>
      </c>
      <c r="I12" s="1">
        <v>45</v>
      </c>
      <c r="J12" s="69">
        <f t="shared" si="6"/>
        <v>62.999999999999993</v>
      </c>
      <c r="K12" s="1">
        <v>3</v>
      </c>
      <c r="L12" s="69">
        <f t="shared" si="7"/>
        <v>15</v>
      </c>
      <c r="M12" s="1">
        <v>7</v>
      </c>
      <c r="N12" s="69">
        <f t="shared" si="4"/>
        <v>35</v>
      </c>
      <c r="O12" s="29">
        <f t="shared" si="3"/>
        <v>162</v>
      </c>
    </row>
    <row r="13" spans="1:19" x14ac:dyDescent="0.2">
      <c r="A13">
        <v>7</v>
      </c>
      <c r="B13" s="1">
        <v>1</v>
      </c>
      <c r="C13" t="s">
        <v>93</v>
      </c>
      <c r="D13" s="1" t="s">
        <v>94</v>
      </c>
      <c r="F13" s="69">
        <f t="shared" si="5"/>
        <v>12</v>
      </c>
      <c r="G13" t="s">
        <v>14</v>
      </c>
      <c r="H13" s="1">
        <v>36</v>
      </c>
      <c r="I13" s="1">
        <v>44</v>
      </c>
      <c r="J13" s="69">
        <f t="shared" si="6"/>
        <v>61.599999999999994</v>
      </c>
      <c r="K13" s="1">
        <v>6</v>
      </c>
      <c r="L13" s="69">
        <f t="shared" si="7"/>
        <v>30</v>
      </c>
      <c r="M13" s="1">
        <v>4</v>
      </c>
      <c r="N13" s="69">
        <f t="shared" si="4"/>
        <v>20</v>
      </c>
      <c r="O13" s="29">
        <f t="shared" si="3"/>
        <v>147.6</v>
      </c>
    </row>
    <row r="14" spans="1:19" x14ac:dyDescent="0.2">
      <c r="A14">
        <v>8</v>
      </c>
      <c r="B14" s="1">
        <v>1</v>
      </c>
      <c r="C14" t="s">
        <v>95</v>
      </c>
      <c r="D14" s="1" t="s">
        <v>94</v>
      </c>
      <c r="F14" s="69">
        <f t="shared" si="5"/>
        <v>12</v>
      </c>
      <c r="G14" t="s">
        <v>14</v>
      </c>
      <c r="H14" s="1">
        <v>36</v>
      </c>
      <c r="I14" s="1">
        <v>0</v>
      </c>
      <c r="J14" s="69">
        <f t="shared" si="6"/>
        <v>0</v>
      </c>
      <c r="K14" s="1">
        <v>7</v>
      </c>
      <c r="L14" s="69">
        <f t="shared" si="7"/>
        <v>35</v>
      </c>
      <c r="M14" s="1">
        <v>7</v>
      </c>
      <c r="N14" s="69">
        <f t="shared" si="4"/>
        <v>35</v>
      </c>
      <c r="O14" s="29">
        <f t="shared" si="3"/>
        <v>106</v>
      </c>
    </row>
    <row r="15" spans="1:19" x14ac:dyDescent="0.2">
      <c r="A15">
        <v>9</v>
      </c>
      <c r="B15" s="1">
        <v>1</v>
      </c>
      <c r="C15" t="s">
        <v>96</v>
      </c>
      <c r="D15" s="1" t="s">
        <v>94</v>
      </c>
      <c r="F15" s="69">
        <f t="shared" si="5"/>
        <v>12</v>
      </c>
      <c r="G15" t="s">
        <v>14</v>
      </c>
      <c r="H15" s="1">
        <v>46</v>
      </c>
      <c r="I15" s="1">
        <v>45</v>
      </c>
      <c r="J15" s="69">
        <f t="shared" si="6"/>
        <v>62.999999999999993</v>
      </c>
      <c r="K15" s="1">
        <v>2</v>
      </c>
      <c r="L15" s="69">
        <f t="shared" si="7"/>
        <v>10</v>
      </c>
      <c r="M15" s="1">
        <v>3</v>
      </c>
      <c r="N15" s="69">
        <f t="shared" si="4"/>
        <v>15</v>
      </c>
      <c r="O15" s="29">
        <f t="shared" si="3"/>
        <v>134</v>
      </c>
    </row>
    <row r="16" spans="1:19" x14ac:dyDescent="0.2">
      <c r="A16">
        <v>10</v>
      </c>
      <c r="B16" s="1">
        <v>1</v>
      </c>
      <c r="C16" t="s">
        <v>97</v>
      </c>
      <c r="D16" s="1" t="s">
        <v>94</v>
      </c>
      <c r="F16" s="69">
        <f t="shared" si="5"/>
        <v>12</v>
      </c>
      <c r="G16" t="s">
        <v>14</v>
      </c>
      <c r="H16" s="1">
        <v>49</v>
      </c>
      <c r="I16" s="1">
        <v>47</v>
      </c>
      <c r="J16" s="69">
        <f t="shared" si="6"/>
        <v>65.8</v>
      </c>
      <c r="K16" s="1">
        <v>7</v>
      </c>
      <c r="L16" s="69">
        <f t="shared" si="7"/>
        <v>35</v>
      </c>
      <c r="M16" s="1">
        <v>12</v>
      </c>
      <c r="N16" s="69">
        <f t="shared" si="4"/>
        <v>60</v>
      </c>
      <c r="O16" s="29">
        <f t="shared" si="3"/>
        <v>209.8</v>
      </c>
      <c r="P16" s="9"/>
    </row>
    <row r="17" spans="1:15" x14ac:dyDescent="0.2">
      <c r="A17">
        <v>11</v>
      </c>
      <c r="B17" s="1">
        <v>1</v>
      </c>
      <c r="C17" t="s">
        <v>98</v>
      </c>
      <c r="D17" s="1"/>
      <c r="F17" s="69">
        <f t="shared" si="5"/>
        <v>7</v>
      </c>
      <c r="G17" t="s">
        <v>15</v>
      </c>
      <c r="H17" s="1">
        <v>50</v>
      </c>
      <c r="I17" s="1">
        <v>48</v>
      </c>
      <c r="J17" s="69">
        <f t="shared" si="6"/>
        <v>67.199999999999989</v>
      </c>
      <c r="K17" s="1">
        <v>7</v>
      </c>
      <c r="L17" s="69">
        <f t="shared" si="7"/>
        <v>35</v>
      </c>
      <c r="M17" s="1">
        <v>9</v>
      </c>
      <c r="N17" s="69">
        <f t="shared" si="4"/>
        <v>45</v>
      </c>
      <c r="O17" s="29">
        <f t="shared" si="3"/>
        <v>197.2</v>
      </c>
    </row>
    <row r="18" spans="1:15" x14ac:dyDescent="0.2">
      <c r="A18">
        <v>12</v>
      </c>
      <c r="B18" s="1">
        <v>1</v>
      </c>
      <c r="C18" t="s">
        <v>99</v>
      </c>
      <c r="F18" s="69">
        <f t="shared" si="5"/>
        <v>3</v>
      </c>
      <c r="G18" t="s">
        <v>27</v>
      </c>
      <c r="H18" s="1">
        <v>50</v>
      </c>
      <c r="I18" s="1">
        <v>45</v>
      </c>
      <c r="J18" s="69">
        <f t="shared" si="6"/>
        <v>62.999999999999993</v>
      </c>
      <c r="K18" s="1">
        <v>7</v>
      </c>
      <c r="L18" s="69">
        <f t="shared" si="7"/>
        <v>35</v>
      </c>
      <c r="M18" s="1">
        <v>11</v>
      </c>
      <c r="N18" s="69">
        <f t="shared" si="4"/>
        <v>55</v>
      </c>
      <c r="O18" s="29">
        <f t="shared" si="3"/>
        <v>203</v>
      </c>
    </row>
    <row r="19" spans="1:15" x14ac:dyDescent="0.2">
      <c r="A19">
        <v>13</v>
      </c>
      <c r="B19" s="1">
        <v>1</v>
      </c>
      <c r="C19" t="s">
        <v>100</v>
      </c>
      <c r="F19" s="69">
        <f t="shared" si="5"/>
        <v>15</v>
      </c>
      <c r="G19" t="s">
        <v>53</v>
      </c>
      <c r="H19" s="1">
        <v>50</v>
      </c>
      <c r="I19" s="1">
        <v>49</v>
      </c>
      <c r="J19" s="69">
        <f t="shared" si="6"/>
        <v>68.599999999999994</v>
      </c>
      <c r="K19" s="1">
        <v>9</v>
      </c>
      <c r="L19" s="69">
        <f t="shared" si="7"/>
        <v>45</v>
      </c>
      <c r="M19" s="1">
        <v>9</v>
      </c>
      <c r="N19" s="69">
        <f t="shared" si="4"/>
        <v>45</v>
      </c>
      <c r="O19" s="29">
        <f t="shared" si="3"/>
        <v>208.6</v>
      </c>
    </row>
    <row r="20" spans="1:15" x14ac:dyDescent="0.2">
      <c r="A20">
        <v>14</v>
      </c>
      <c r="B20" s="1">
        <v>1</v>
      </c>
      <c r="C20" t="s">
        <v>101</v>
      </c>
      <c r="D20" s="1"/>
      <c r="F20" s="69">
        <f t="shared" si="5"/>
        <v>15</v>
      </c>
      <c r="G20" t="s">
        <v>53</v>
      </c>
      <c r="H20" s="1">
        <v>47</v>
      </c>
      <c r="I20" s="1">
        <v>26</v>
      </c>
      <c r="J20" s="69">
        <f t="shared" si="6"/>
        <v>36.4</v>
      </c>
      <c r="K20" s="1">
        <v>5</v>
      </c>
      <c r="L20" s="69">
        <f t="shared" si="7"/>
        <v>25</v>
      </c>
      <c r="M20" s="1">
        <v>12</v>
      </c>
      <c r="N20" s="69">
        <f t="shared" si="4"/>
        <v>60</v>
      </c>
      <c r="O20" s="29">
        <f t="shared" si="3"/>
        <v>168.4</v>
      </c>
    </row>
    <row r="21" spans="1:15" x14ac:dyDescent="0.2">
      <c r="A21">
        <v>15</v>
      </c>
      <c r="B21" s="1">
        <v>1</v>
      </c>
      <c r="C21" t="s">
        <v>102</v>
      </c>
      <c r="D21" s="1"/>
      <c r="F21" s="69">
        <f t="shared" si="5"/>
        <v>9</v>
      </c>
      <c r="G21" t="s">
        <v>30</v>
      </c>
      <c r="H21" s="1">
        <v>49</v>
      </c>
      <c r="I21" s="1">
        <v>50</v>
      </c>
      <c r="J21" s="69">
        <f t="shared" si="6"/>
        <v>70</v>
      </c>
      <c r="K21" s="1">
        <v>9</v>
      </c>
      <c r="L21" s="69">
        <f t="shared" si="7"/>
        <v>45</v>
      </c>
      <c r="M21" s="1">
        <v>3</v>
      </c>
      <c r="N21" s="69">
        <f t="shared" si="4"/>
        <v>15</v>
      </c>
      <c r="O21" s="29">
        <f t="shared" si="3"/>
        <v>179</v>
      </c>
    </row>
    <row r="22" spans="1:15" x14ac:dyDescent="0.2">
      <c r="A22">
        <v>16</v>
      </c>
      <c r="B22" s="1">
        <v>1</v>
      </c>
      <c r="C22" t="s">
        <v>103</v>
      </c>
      <c r="D22" s="1"/>
      <c r="E22" s="15" t="s">
        <v>104</v>
      </c>
      <c r="F22" s="69">
        <f t="shared" si="5"/>
        <v>11</v>
      </c>
      <c r="G22" t="s">
        <v>32</v>
      </c>
      <c r="H22" s="1">
        <v>32</v>
      </c>
      <c r="I22" s="1">
        <v>35</v>
      </c>
      <c r="J22" s="69">
        <f t="shared" si="6"/>
        <v>49</v>
      </c>
      <c r="K22" s="1">
        <v>4</v>
      </c>
      <c r="L22" s="69">
        <f t="shared" si="7"/>
        <v>20</v>
      </c>
      <c r="M22" s="1">
        <v>7</v>
      </c>
      <c r="N22" s="69">
        <f t="shared" si="4"/>
        <v>35</v>
      </c>
      <c r="O22" s="29">
        <f t="shared" si="3"/>
        <v>136</v>
      </c>
    </row>
    <row r="23" spans="1:15" x14ac:dyDescent="0.2">
      <c r="A23">
        <v>17</v>
      </c>
      <c r="B23" s="1">
        <v>1</v>
      </c>
      <c r="C23" t="s">
        <v>105</v>
      </c>
      <c r="D23" s="1"/>
      <c r="E23" s="15" t="s">
        <v>104</v>
      </c>
      <c r="F23" s="69">
        <f t="shared" si="5"/>
        <v>11</v>
      </c>
      <c r="G23" t="s">
        <v>32</v>
      </c>
      <c r="H23" s="1">
        <v>24</v>
      </c>
      <c r="I23" s="1">
        <v>18</v>
      </c>
      <c r="J23" s="69">
        <f t="shared" si="6"/>
        <v>25.2</v>
      </c>
      <c r="K23" s="1">
        <v>5</v>
      </c>
      <c r="L23" s="69">
        <f t="shared" si="7"/>
        <v>25</v>
      </c>
      <c r="M23" s="1">
        <v>6</v>
      </c>
      <c r="N23" s="69">
        <f t="shared" si="4"/>
        <v>30</v>
      </c>
      <c r="O23" s="29">
        <f t="shared" si="3"/>
        <v>104.2</v>
      </c>
    </row>
    <row r="24" spans="1:15" ht="13.5" customHeight="1" x14ac:dyDescent="0.2">
      <c r="A24">
        <v>18</v>
      </c>
      <c r="B24" s="1">
        <v>1</v>
      </c>
      <c r="C24" t="s">
        <v>106</v>
      </c>
      <c r="D24" s="1"/>
      <c r="F24" s="69">
        <f t="shared" si="5"/>
        <v>13</v>
      </c>
      <c r="G24" t="s">
        <v>33</v>
      </c>
      <c r="H24" s="1">
        <v>49</v>
      </c>
      <c r="I24" s="1">
        <v>30</v>
      </c>
      <c r="J24" s="69">
        <f t="shared" si="6"/>
        <v>42</v>
      </c>
      <c r="K24" s="1">
        <v>10</v>
      </c>
      <c r="L24" s="69">
        <f t="shared" si="7"/>
        <v>50</v>
      </c>
      <c r="M24" s="1">
        <v>3</v>
      </c>
      <c r="N24" s="69">
        <f t="shared" si="4"/>
        <v>15</v>
      </c>
      <c r="O24" s="29">
        <f t="shared" si="3"/>
        <v>156</v>
      </c>
    </row>
    <row r="25" spans="1:15" x14ac:dyDescent="0.2">
      <c r="A25">
        <v>19</v>
      </c>
      <c r="B25" s="1">
        <v>1</v>
      </c>
      <c r="C25" t="s">
        <v>107</v>
      </c>
      <c r="F25" s="69">
        <f t="shared" si="5"/>
        <v>15</v>
      </c>
      <c r="G25" t="s">
        <v>53</v>
      </c>
      <c r="H25" s="1">
        <v>48</v>
      </c>
      <c r="I25" s="1">
        <v>50</v>
      </c>
      <c r="J25" s="69">
        <f t="shared" si="6"/>
        <v>70</v>
      </c>
      <c r="K25" s="1">
        <v>10</v>
      </c>
      <c r="L25" s="69">
        <f t="shared" si="7"/>
        <v>50</v>
      </c>
      <c r="M25" s="1">
        <v>7</v>
      </c>
      <c r="N25" s="69">
        <f t="shared" si="4"/>
        <v>35</v>
      </c>
      <c r="O25" s="29">
        <f t="shared" si="3"/>
        <v>203</v>
      </c>
    </row>
    <row r="26" spans="1:15" x14ac:dyDescent="0.2">
      <c r="A26">
        <v>20</v>
      </c>
      <c r="B26" s="1">
        <v>1</v>
      </c>
      <c r="C26" t="s">
        <v>108</v>
      </c>
      <c r="D26" s="1"/>
      <c r="F26" s="69">
        <f t="shared" si="5"/>
        <v>15</v>
      </c>
      <c r="G26" t="s">
        <v>53</v>
      </c>
      <c r="H26" s="1">
        <v>50</v>
      </c>
      <c r="I26" s="1">
        <v>49</v>
      </c>
      <c r="J26" s="69">
        <f t="shared" si="6"/>
        <v>68.599999999999994</v>
      </c>
      <c r="K26" s="1">
        <v>10</v>
      </c>
      <c r="L26" s="69">
        <f t="shared" si="7"/>
        <v>50</v>
      </c>
      <c r="M26" s="1">
        <v>10</v>
      </c>
      <c r="N26" s="69">
        <f t="shared" si="4"/>
        <v>50</v>
      </c>
      <c r="O26" s="29">
        <f t="shared" si="3"/>
        <v>218.6</v>
      </c>
    </row>
    <row r="27" spans="1:15" x14ac:dyDescent="0.2">
      <c r="A27">
        <v>21</v>
      </c>
      <c r="B27" s="1">
        <v>1</v>
      </c>
      <c r="C27" t="s">
        <v>109</v>
      </c>
      <c r="D27" s="1"/>
      <c r="E27" s="15" t="s">
        <v>104</v>
      </c>
      <c r="F27" s="69">
        <f t="shared" si="5"/>
        <v>11</v>
      </c>
      <c r="G27" t="s">
        <v>32</v>
      </c>
      <c r="H27" s="1">
        <v>24</v>
      </c>
      <c r="I27" s="1">
        <v>29</v>
      </c>
      <c r="J27" s="69">
        <f t="shared" si="6"/>
        <v>40.599999999999994</v>
      </c>
      <c r="K27" s="1">
        <v>6</v>
      </c>
      <c r="L27" s="69">
        <f t="shared" si="7"/>
        <v>30</v>
      </c>
      <c r="M27" s="1">
        <v>3</v>
      </c>
      <c r="N27" s="69">
        <f t="shared" si="4"/>
        <v>15</v>
      </c>
      <c r="O27" s="29">
        <f t="shared" si="3"/>
        <v>109.6</v>
      </c>
    </row>
    <row r="28" spans="1:15" x14ac:dyDescent="0.2">
      <c r="A28">
        <v>22</v>
      </c>
      <c r="B28" s="1">
        <v>1</v>
      </c>
      <c r="C28" t="s">
        <v>110</v>
      </c>
      <c r="D28" s="1"/>
      <c r="F28" s="69">
        <f t="shared" si="5"/>
        <v>15</v>
      </c>
      <c r="G28" t="s">
        <v>53</v>
      </c>
      <c r="H28" s="1">
        <v>50</v>
      </c>
      <c r="I28" s="1">
        <v>45</v>
      </c>
      <c r="J28" s="69">
        <f t="shared" si="6"/>
        <v>62.999999999999993</v>
      </c>
      <c r="K28" s="1">
        <v>9</v>
      </c>
      <c r="L28" s="69">
        <f t="shared" si="7"/>
        <v>45</v>
      </c>
      <c r="M28" s="1">
        <v>11</v>
      </c>
      <c r="N28" s="69">
        <f t="shared" si="4"/>
        <v>55</v>
      </c>
      <c r="O28" s="29">
        <f t="shared" si="3"/>
        <v>213</v>
      </c>
    </row>
    <row r="29" spans="1:15" x14ac:dyDescent="0.2">
      <c r="A29">
        <v>23</v>
      </c>
      <c r="B29" s="1">
        <v>1</v>
      </c>
      <c r="C29" t="s">
        <v>111</v>
      </c>
      <c r="D29" s="1"/>
      <c r="F29" s="69">
        <f t="shared" si="5"/>
        <v>2</v>
      </c>
      <c r="G29" t="s">
        <v>16</v>
      </c>
      <c r="H29" s="1">
        <v>17</v>
      </c>
      <c r="I29" s="1">
        <v>26</v>
      </c>
      <c r="J29" s="69">
        <f t="shared" si="6"/>
        <v>36.4</v>
      </c>
      <c r="K29" s="1">
        <v>5</v>
      </c>
      <c r="L29" s="69">
        <f t="shared" si="7"/>
        <v>25</v>
      </c>
      <c r="M29" s="1">
        <v>4</v>
      </c>
      <c r="N29" s="69">
        <f t="shared" si="4"/>
        <v>20</v>
      </c>
      <c r="O29" s="29">
        <f t="shared" si="3"/>
        <v>98.4</v>
      </c>
    </row>
    <row r="30" spans="1:15" x14ac:dyDescent="0.2">
      <c r="A30">
        <v>24</v>
      </c>
      <c r="B30" s="1">
        <v>1</v>
      </c>
      <c r="C30" t="s">
        <v>112</v>
      </c>
      <c r="D30" s="1"/>
      <c r="F30" s="69">
        <f t="shared" si="5"/>
        <v>2</v>
      </c>
      <c r="G30" t="s">
        <v>16</v>
      </c>
      <c r="H30" s="1">
        <v>48</v>
      </c>
      <c r="I30" s="1">
        <v>37</v>
      </c>
      <c r="J30" s="69">
        <f t="shared" si="6"/>
        <v>51.8</v>
      </c>
      <c r="K30" s="1">
        <v>10</v>
      </c>
      <c r="L30" s="69">
        <f t="shared" si="7"/>
        <v>50</v>
      </c>
      <c r="M30" s="1">
        <v>3</v>
      </c>
      <c r="N30" s="69">
        <f t="shared" si="4"/>
        <v>15</v>
      </c>
      <c r="O30" s="29">
        <f t="shared" si="3"/>
        <v>164.8</v>
      </c>
    </row>
    <row r="31" spans="1:15" x14ac:dyDescent="0.2">
      <c r="A31">
        <v>25</v>
      </c>
      <c r="B31" s="1">
        <v>1</v>
      </c>
      <c r="C31" t="s">
        <v>113</v>
      </c>
      <c r="F31" s="69">
        <f t="shared" si="5"/>
        <v>15</v>
      </c>
      <c r="G31" t="s">
        <v>53</v>
      </c>
      <c r="H31" s="1">
        <v>48</v>
      </c>
      <c r="I31" s="1">
        <v>46</v>
      </c>
      <c r="J31" s="69">
        <f t="shared" si="6"/>
        <v>64.399999999999991</v>
      </c>
      <c r="K31" s="1">
        <v>8</v>
      </c>
      <c r="L31" s="69">
        <f t="shared" si="7"/>
        <v>40</v>
      </c>
      <c r="M31" s="1">
        <v>1</v>
      </c>
      <c r="N31" s="69">
        <f t="shared" si="4"/>
        <v>5</v>
      </c>
      <c r="O31" s="29">
        <f t="shared" si="3"/>
        <v>157.39999999999998</v>
      </c>
    </row>
    <row r="32" spans="1:15" x14ac:dyDescent="0.2">
      <c r="A32">
        <v>26</v>
      </c>
      <c r="B32" s="1">
        <v>1</v>
      </c>
      <c r="C32" t="s">
        <v>114</v>
      </c>
      <c r="D32" s="1"/>
      <c r="E32" s="15" t="s">
        <v>104</v>
      </c>
      <c r="F32" s="69">
        <f t="shared" si="5"/>
        <v>3</v>
      </c>
      <c r="G32" t="s">
        <v>27</v>
      </c>
      <c r="H32" s="1">
        <v>49</v>
      </c>
      <c r="I32" s="1">
        <v>48</v>
      </c>
      <c r="J32" s="69">
        <f t="shared" si="6"/>
        <v>67.199999999999989</v>
      </c>
      <c r="K32" s="1">
        <v>7</v>
      </c>
      <c r="L32" s="69">
        <f t="shared" si="7"/>
        <v>35</v>
      </c>
      <c r="M32" s="1">
        <v>6</v>
      </c>
      <c r="N32" s="69">
        <f t="shared" si="4"/>
        <v>30</v>
      </c>
      <c r="O32" s="29">
        <f t="shared" si="3"/>
        <v>181.2</v>
      </c>
    </row>
    <row r="33" spans="1:15" x14ac:dyDescent="0.2">
      <c r="A33">
        <v>27</v>
      </c>
      <c r="B33" s="1">
        <v>1</v>
      </c>
      <c r="C33" t="s">
        <v>115</v>
      </c>
      <c r="F33" s="69">
        <f t="shared" si="5"/>
        <v>3</v>
      </c>
      <c r="G33" t="s">
        <v>27</v>
      </c>
      <c r="H33" s="1">
        <v>45</v>
      </c>
      <c r="I33" s="1">
        <v>45</v>
      </c>
      <c r="J33" s="69">
        <f t="shared" si="6"/>
        <v>62.999999999999993</v>
      </c>
      <c r="K33" s="1">
        <v>10</v>
      </c>
      <c r="L33" s="69">
        <f t="shared" si="7"/>
        <v>50</v>
      </c>
      <c r="M33" s="1">
        <v>11</v>
      </c>
      <c r="N33" s="69">
        <f t="shared" si="4"/>
        <v>55</v>
      </c>
      <c r="O33" s="29">
        <f t="shared" si="3"/>
        <v>213</v>
      </c>
    </row>
    <row r="34" spans="1:15" x14ac:dyDescent="0.2">
      <c r="A34">
        <v>28</v>
      </c>
      <c r="B34" s="1">
        <v>1</v>
      </c>
      <c r="C34" t="s">
        <v>116</v>
      </c>
      <c r="D34" s="1"/>
      <c r="F34" s="69">
        <f t="shared" si="5"/>
        <v>3</v>
      </c>
      <c r="G34" t="s">
        <v>27</v>
      </c>
      <c r="H34" s="1">
        <v>49</v>
      </c>
      <c r="I34" s="1">
        <v>49</v>
      </c>
      <c r="J34" s="69">
        <f t="shared" si="6"/>
        <v>68.599999999999994</v>
      </c>
      <c r="K34" s="1">
        <v>10</v>
      </c>
      <c r="L34" s="69">
        <f t="shared" si="7"/>
        <v>50</v>
      </c>
      <c r="M34" s="1">
        <v>11</v>
      </c>
      <c r="N34" s="69">
        <f t="shared" si="4"/>
        <v>55</v>
      </c>
      <c r="O34" s="29">
        <f t="shared" si="3"/>
        <v>222.6</v>
      </c>
    </row>
    <row r="35" spans="1:15" x14ac:dyDescent="0.2">
      <c r="A35">
        <v>29</v>
      </c>
      <c r="B35" s="1">
        <v>1</v>
      </c>
      <c r="C35" t="s">
        <v>117</v>
      </c>
      <c r="D35" s="1"/>
      <c r="F35" s="69">
        <f t="shared" si="5"/>
        <v>15</v>
      </c>
      <c r="G35" t="s">
        <v>53</v>
      </c>
      <c r="H35" s="1">
        <v>50</v>
      </c>
      <c r="I35" s="1">
        <v>45</v>
      </c>
      <c r="J35" s="69">
        <f t="shared" si="6"/>
        <v>62.999999999999993</v>
      </c>
      <c r="K35" s="1">
        <v>3</v>
      </c>
      <c r="L35" s="69">
        <f t="shared" si="7"/>
        <v>15</v>
      </c>
      <c r="M35" s="1">
        <v>6</v>
      </c>
      <c r="N35" s="69">
        <f t="shared" si="4"/>
        <v>30</v>
      </c>
      <c r="O35" s="29">
        <f t="shared" si="3"/>
        <v>158</v>
      </c>
    </row>
    <row r="36" spans="1:15" x14ac:dyDescent="0.2">
      <c r="A36">
        <v>30</v>
      </c>
      <c r="B36" s="1">
        <v>1</v>
      </c>
      <c r="C36" t="s">
        <v>118</v>
      </c>
      <c r="D36" s="1"/>
      <c r="F36" s="69">
        <f t="shared" si="5"/>
        <v>15</v>
      </c>
      <c r="G36" t="s">
        <v>53</v>
      </c>
      <c r="H36" s="1">
        <v>47</v>
      </c>
      <c r="I36" s="1">
        <v>46</v>
      </c>
      <c r="J36" s="69">
        <f t="shared" si="6"/>
        <v>64.399999999999991</v>
      </c>
      <c r="K36" s="1">
        <v>5</v>
      </c>
      <c r="L36" s="69">
        <f t="shared" si="7"/>
        <v>25</v>
      </c>
      <c r="M36" s="1">
        <v>9</v>
      </c>
      <c r="N36" s="69">
        <f t="shared" si="4"/>
        <v>45</v>
      </c>
      <c r="O36" s="29">
        <f t="shared" si="3"/>
        <v>181.39999999999998</v>
      </c>
    </row>
    <row r="37" spans="1:15" x14ac:dyDescent="0.2">
      <c r="A37">
        <v>31</v>
      </c>
      <c r="B37" s="1">
        <v>1</v>
      </c>
      <c r="C37" t="s">
        <v>119</v>
      </c>
      <c r="F37" s="69">
        <f t="shared" si="5"/>
        <v>9</v>
      </c>
      <c r="G37" t="s">
        <v>30</v>
      </c>
      <c r="H37" s="1">
        <v>50</v>
      </c>
      <c r="I37" s="1">
        <v>50</v>
      </c>
      <c r="J37" s="69">
        <f t="shared" si="6"/>
        <v>70</v>
      </c>
      <c r="K37" s="1">
        <v>9</v>
      </c>
      <c r="L37" s="69">
        <f t="shared" si="7"/>
        <v>45</v>
      </c>
      <c r="M37" s="1">
        <v>3</v>
      </c>
      <c r="N37" s="69">
        <f t="shared" si="4"/>
        <v>15</v>
      </c>
      <c r="O37" s="29">
        <f t="shared" si="3"/>
        <v>180</v>
      </c>
    </row>
    <row r="38" spans="1:15" x14ac:dyDescent="0.2">
      <c r="A38">
        <v>32</v>
      </c>
      <c r="B38" s="1">
        <v>1</v>
      </c>
      <c r="C38" t="s">
        <v>120</v>
      </c>
      <c r="F38" s="69">
        <f t="shared" si="5"/>
        <v>15</v>
      </c>
      <c r="G38" t="s">
        <v>53</v>
      </c>
      <c r="H38" s="1">
        <v>48</v>
      </c>
      <c r="I38" s="1">
        <v>35</v>
      </c>
      <c r="J38" s="69">
        <f t="shared" si="6"/>
        <v>49</v>
      </c>
      <c r="K38" s="1">
        <v>9</v>
      </c>
      <c r="L38" s="69">
        <f t="shared" si="7"/>
        <v>45</v>
      </c>
      <c r="M38" s="1">
        <v>5</v>
      </c>
      <c r="N38" s="69">
        <f t="shared" si="4"/>
        <v>25</v>
      </c>
      <c r="O38" s="29">
        <f t="shared" si="3"/>
        <v>167</v>
      </c>
    </row>
    <row r="39" spans="1:15" x14ac:dyDescent="0.2">
      <c r="A39">
        <v>33</v>
      </c>
      <c r="B39" s="1">
        <v>1</v>
      </c>
      <c r="C39" t="s">
        <v>121</v>
      </c>
      <c r="D39" s="1"/>
      <c r="F39" s="69">
        <f t="shared" ref="F39:F70" si="8">IF(ISBLANK(G39),"",VLOOKUP(G39,HGRz,2,FALSE))</f>
        <v>3</v>
      </c>
      <c r="G39" t="s">
        <v>27</v>
      </c>
      <c r="H39" s="1">
        <v>50</v>
      </c>
      <c r="I39" s="1">
        <v>48</v>
      </c>
      <c r="J39" s="69">
        <f t="shared" si="6"/>
        <v>67.199999999999989</v>
      </c>
      <c r="K39" s="1">
        <v>9</v>
      </c>
      <c r="L39" s="69">
        <f t="shared" si="7"/>
        <v>45</v>
      </c>
      <c r="M39" s="1">
        <v>11</v>
      </c>
      <c r="N39" s="69">
        <f t="shared" si="4"/>
        <v>55</v>
      </c>
      <c r="O39" s="29">
        <f t="shared" si="3"/>
        <v>217.2</v>
      </c>
    </row>
    <row r="40" spans="1:15" x14ac:dyDescent="0.2">
      <c r="A40">
        <v>34</v>
      </c>
      <c r="B40" s="1">
        <v>1</v>
      </c>
      <c r="C40" t="s">
        <v>122</v>
      </c>
      <c r="F40" s="69">
        <f t="shared" si="8"/>
        <v>6</v>
      </c>
      <c r="G40" t="s">
        <v>10</v>
      </c>
      <c r="H40" s="1">
        <v>50</v>
      </c>
      <c r="I40" s="1">
        <v>49</v>
      </c>
      <c r="J40" s="69">
        <f t="shared" si="6"/>
        <v>68.599999999999994</v>
      </c>
      <c r="K40" s="1">
        <v>10</v>
      </c>
      <c r="L40" s="69">
        <f t="shared" si="7"/>
        <v>50</v>
      </c>
      <c r="M40" s="1">
        <v>11</v>
      </c>
      <c r="N40" s="69">
        <f t="shared" si="4"/>
        <v>55</v>
      </c>
      <c r="O40" s="29">
        <f t="shared" si="3"/>
        <v>223.6</v>
      </c>
    </row>
    <row r="41" spans="1:15" x14ac:dyDescent="0.2">
      <c r="A41">
        <v>35</v>
      </c>
      <c r="B41" s="1">
        <v>1</v>
      </c>
      <c r="C41" t="s">
        <v>123</v>
      </c>
      <c r="F41" s="69">
        <f t="shared" si="8"/>
        <v>13</v>
      </c>
      <c r="G41" t="s">
        <v>33</v>
      </c>
      <c r="H41" s="1">
        <v>38</v>
      </c>
      <c r="I41" s="1">
        <v>45</v>
      </c>
      <c r="J41" s="69">
        <f t="shared" si="6"/>
        <v>62.999999999999993</v>
      </c>
      <c r="K41" s="1">
        <v>8</v>
      </c>
      <c r="L41" s="69">
        <f t="shared" si="7"/>
        <v>40</v>
      </c>
      <c r="M41" s="1">
        <v>6</v>
      </c>
      <c r="N41" s="69">
        <f t="shared" si="4"/>
        <v>30</v>
      </c>
      <c r="O41" s="29">
        <f t="shared" si="3"/>
        <v>171</v>
      </c>
    </row>
    <row r="42" spans="1:15" x14ac:dyDescent="0.2">
      <c r="A42">
        <v>36</v>
      </c>
      <c r="B42" s="1">
        <v>1</v>
      </c>
      <c r="C42" t="s">
        <v>124</v>
      </c>
      <c r="F42" s="69">
        <f t="shared" si="8"/>
        <v>13</v>
      </c>
      <c r="G42" t="s">
        <v>33</v>
      </c>
      <c r="H42" s="1">
        <v>25</v>
      </c>
      <c r="I42" s="1">
        <v>38</v>
      </c>
      <c r="J42" s="69">
        <f t="shared" si="6"/>
        <v>53.199999999999996</v>
      </c>
      <c r="K42" s="1">
        <v>7</v>
      </c>
      <c r="L42" s="69">
        <f t="shared" si="7"/>
        <v>35</v>
      </c>
      <c r="M42" s="1">
        <v>4</v>
      </c>
      <c r="N42" s="69">
        <f t="shared" si="4"/>
        <v>20</v>
      </c>
      <c r="O42" s="29">
        <f t="shared" si="3"/>
        <v>133.19999999999999</v>
      </c>
    </row>
    <row r="43" spans="1:15" x14ac:dyDescent="0.2">
      <c r="A43">
        <v>37</v>
      </c>
      <c r="B43" s="1">
        <v>1</v>
      </c>
      <c r="C43" t="s">
        <v>125</v>
      </c>
      <c r="F43" s="69">
        <f t="shared" si="8"/>
        <v>13</v>
      </c>
      <c r="G43" t="s">
        <v>33</v>
      </c>
      <c r="H43" s="1">
        <v>49</v>
      </c>
      <c r="I43" s="1">
        <v>47</v>
      </c>
      <c r="J43" s="69">
        <f t="shared" si="6"/>
        <v>65.8</v>
      </c>
      <c r="K43" s="1">
        <v>6</v>
      </c>
      <c r="L43" s="69">
        <f t="shared" si="7"/>
        <v>30</v>
      </c>
      <c r="M43" s="1">
        <v>6</v>
      </c>
      <c r="N43" s="69">
        <f t="shared" si="4"/>
        <v>30</v>
      </c>
      <c r="O43" s="29">
        <f t="shared" si="3"/>
        <v>174.8</v>
      </c>
    </row>
    <row r="44" spans="1:15" x14ac:dyDescent="0.2">
      <c r="A44">
        <v>38</v>
      </c>
      <c r="B44" s="1">
        <v>1</v>
      </c>
      <c r="C44" t="s">
        <v>126</v>
      </c>
      <c r="F44" s="69">
        <f t="shared" si="8"/>
        <v>14</v>
      </c>
      <c r="G44" t="s">
        <v>34</v>
      </c>
      <c r="H44" s="1">
        <v>48</v>
      </c>
      <c r="I44" s="1">
        <v>32</v>
      </c>
      <c r="J44" s="69">
        <f t="shared" si="6"/>
        <v>44.8</v>
      </c>
      <c r="K44" s="1">
        <v>10</v>
      </c>
      <c r="L44" s="69">
        <f t="shared" si="7"/>
        <v>50</v>
      </c>
      <c r="M44" s="1">
        <v>12</v>
      </c>
      <c r="N44" s="69">
        <f t="shared" si="4"/>
        <v>60</v>
      </c>
      <c r="O44" s="29">
        <f t="shared" si="3"/>
        <v>202.8</v>
      </c>
    </row>
    <row r="45" spans="1:15" x14ac:dyDescent="0.2">
      <c r="A45">
        <v>39</v>
      </c>
      <c r="B45" s="1">
        <v>1</v>
      </c>
      <c r="C45" t="s">
        <v>127</v>
      </c>
      <c r="F45" s="69">
        <f t="shared" si="8"/>
        <v>13</v>
      </c>
      <c r="G45" t="s">
        <v>33</v>
      </c>
      <c r="H45" s="1">
        <v>47</v>
      </c>
      <c r="I45" s="1">
        <v>46</v>
      </c>
      <c r="J45" s="69">
        <f t="shared" si="6"/>
        <v>64.399999999999991</v>
      </c>
      <c r="K45" s="1">
        <v>8</v>
      </c>
      <c r="L45" s="69">
        <f t="shared" si="7"/>
        <v>40</v>
      </c>
      <c r="M45" s="1">
        <v>8</v>
      </c>
      <c r="N45" s="69">
        <f t="shared" si="4"/>
        <v>40</v>
      </c>
      <c r="O45" s="29">
        <f t="shared" si="3"/>
        <v>191.39999999999998</v>
      </c>
    </row>
    <row r="46" spans="1:15" x14ac:dyDescent="0.2">
      <c r="A46">
        <v>40</v>
      </c>
      <c r="B46" s="1">
        <v>1</v>
      </c>
      <c r="C46" t="s">
        <v>128</v>
      </c>
      <c r="F46" s="69">
        <f t="shared" si="8"/>
        <v>4</v>
      </c>
      <c r="G46" t="s">
        <v>28</v>
      </c>
      <c r="H46" s="1">
        <v>47</v>
      </c>
      <c r="I46" s="1">
        <v>45</v>
      </c>
      <c r="J46" s="69">
        <f t="shared" si="6"/>
        <v>62.999999999999993</v>
      </c>
      <c r="K46" s="1">
        <v>8</v>
      </c>
      <c r="L46" s="69">
        <f t="shared" si="7"/>
        <v>40</v>
      </c>
      <c r="M46" s="1">
        <v>5</v>
      </c>
      <c r="N46" s="69">
        <f t="shared" si="4"/>
        <v>25</v>
      </c>
      <c r="O46" s="29">
        <f t="shared" si="3"/>
        <v>175</v>
      </c>
    </row>
    <row r="47" spans="1:15" x14ac:dyDescent="0.2">
      <c r="A47">
        <v>41</v>
      </c>
      <c r="B47" s="1">
        <v>1</v>
      </c>
      <c r="C47" t="s">
        <v>129</v>
      </c>
      <c r="F47" s="69">
        <f t="shared" si="8"/>
        <v>9</v>
      </c>
      <c r="G47" t="s">
        <v>30</v>
      </c>
      <c r="H47" s="1">
        <v>48</v>
      </c>
      <c r="I47" s="1">
        <v>45</v>
      </c>
      <c r="J47" s="69">
        <f t="shared" si="6"/>
        <v>62.999999999999993</v>
      </c>
      <c r="K47" s="1">
        <v>8</v>
      </c>
      <c r="L47" s="69">
        <f t="shared" si="7"/>
        <v>40</v>
      </c>
      <c r="M47" s="1">
        <v>7</v>
      </c>
      <c r="N47" s="69">
        <f t="shared" si="4"/>
        <v>35</v>
      </c>
      <c r="O47" s="29">
        <f t="shared" si="3"/>
        <v>186</v>
      </c>
    </row>
    <row r="48" spans="1:15" x14ac:dyDescent="0.2">
      <c r="A48">
        <v>42</v>
      </c>
      <c r="B48" s="1">
        <v>1</v>
      </c>
      <c r="C48" t="s">
        <v>130</v>
      </c>
      <c r="F48" s="69">
        <f t="shared" si="8"/>
        <v>7</v>
      </c>
      <c r="G48" t="s">
        <v>15</v>
      </c>
      <c r="H48" s="1">
        <v>39</v>
      </c>
      <c r="I48" s="1">
        <v>41</v>
      </c>
      <c r="J48" s="69">
        <f t="shared" si="6"/>
        <v>57.4</v>
      </c>
      <c r="K48" s="1">
        <v>4</v>
      </c>
      <c r="L48" s="69">
        <f t="shared" si="7"/>
        <v>20</v>
      </c>
      <c r="M48" s="1">
        <v>10</v>
      </c>
      <c r="N48" s="69">
        <f t="shared" si="4"/>
        <v>50</v>
      </c>
      <c r="O48" s="29">
        <f t="shared" si="3"/>
        <v>166.4</v>
      </c>
    </row>
    <row r="49" spans="1:15" x14ac:dyDescent="0.2">
      <c r="A49">
        <v>43</v>
      </c>
      <c r="B49" s="1">
        <v>1</v>
      </c>
      <c r="C49" t="s">
        <v>131</v>
      </c>
      <c r="F49" s="69">
        <f t="shared" si="8"/>
        <v>14</v>
      </c>
      <c r="G49" t="s">
        <v>34</v>
      </c>
      <c r="H49" s="1">
        <v>49</v>
      </c>
      <c r="I49" s="1">
        <v>38</v>
      </c>
      <c r="J49" s="69">
        <f t="shared" si="6"/>
        <v>53.199999999999996</v>
      </c>
      <c r="K49" s="1">
        <v>10</v>
      </c>
      <c r="L49" s="69">
        <f t="shared" si="7"/>
        <v>50</v>
      </c>
      <c r="M49" s="1">
        <v>9</v>
      </c>
      <c r="N49" s="69">
        <f t="shared" si="4"/>
        <v>45</v>
      </c>
      <c r="O49" s="29">
        <f t="shared" si="3"/>
        <v>197.2</v>
      </c>
    </row>
    <row r="50" spans="1:15" x14ac:dyDescent="0.2">
      <c r="A50">
        <v>44</v>
      </c>
      <c r="B50" s="1">
        <v>1</v>
      </c>
      <c r="C50" t="s">
        <v>132</v>
      </c>
      <c r="F50" s="69">
        <f t="shared" si="8"/>
        <v>12</v>
      </c>
      <c r="G50" t="s">
        <v>14</v>
      </c>
      <c r="H50" s="1">
        <v>50</v>
      </c>
      <c r="I50" s="1">
        <v>45</v>
      </c>
      <c r="J50" s="69">
        <f t="shared" si="6"/>
        <v>62.999999999999993</v>
      </c>
      <c r="K50" s="1">
        <v>8</v>
      </c>
      <c r="L50" s="69">
        <f t="shared" si="7"/>
        <v>40</v>
      </c>
      <c r="M50" s="1">
        <v>6</v>
      </c>
      <c r="N50" s="69">
        <f t="shared" si="4"/>
        <v>30</v>
      </c>
      <c r="O50" s="29">
        <f t="shared" si="3"/>
        <v>183</v>
      </c>
    </row>
    <row r="51" spans="1:15" x14ac:dyDescent="0.2">
      <c r="A51">
        <v>45</v>
      </c>
      <c r="B51" s="1">
        <v>1</v>
      </c>
      <c r="C51" t="s">
        <v>133</v>
      </c>
      <c r="E51" s="15" t="s">
        <v>104</v>
      </c>
      <c r="F51" s="69">
        <f t="shared" si="8"/>
        <v>4</v>
      </c>
      <c r="G51" t="s">
        <v>28</v>
      </c>
      <c r="H51" s="1">
        <v>50</v>
      </c>
      <c r="I51" s="1">
        <v>50</v>
      </c>
      <c r="J51" s="69">
        <f t="shared" si="6"/>
        <v>70</v>
      </c>
      <c r="K51" s="1">
        <v>8</v>
      </c>
      <c r="L51" s="69">
        <f t="shared" si="7"/>
        <v>40</v>
      </c>
      <c r="M51" s="1">
        <v>7</v>
      </c>
      <c r="N51" s="69">
        <f t="shared" si="4"/>
        <v>35</v>
      </c>
      <c r="O51" s="29">
        <f t="shared" si="3"/>
        <v>195</v>
      </c>
    </row>
    <row r="52" spans="1:15" x14ac:dyDescent="0.2">
      <c r="A52">
        <v>46</v>
      </c>
      <c r="B52" s="1">
        <v>1</v>
      </c>
      <c r="C52" t="s">
        <v>134</v>
      </c>
      <c r="E52" s="15" t="s">
        <v>104</v>
      </c>
      <c r="F52" s="69">
        <f t="shared" si="8"/>
        <v>4</v>
      </c>
      <c r="G52" t="s">
        <v>28</v>
      </c>
      <c r="H52" s="1">
        <v>50</v>
      </c>
      <c r="I52" s="1">
        <v>50</v>
      </c>
      <c r="J52" s="69">
        <f t="shared" si="6"/>
        <v>70</v>
      </c>
      <c r="K52" s="1">
        <v>9</v>
      </c>
      <c r="L52" s="69">
        <f t="shared" si="7"/>
        <v>45</v>
      </c>
      <c r="M52" s="1">
        <v>10</v>
      </c>
      <c r="N52" s="69">
        <f t="shared" si="4"/>
        <v>50</v>
      </c>
      <c r="O52" s="29">
        <f t="shared" si="3"/>
        <v>215</v>
      </c>
    </row>
    <row r="53" spans="1:15" x14ac:dyDescent="0.2">
      <c r="A53">
        <v>47</v>
      </c>
      <c r="B53" s="1">
        <v>1</v>
      </c>
      <c r="C53" t="s">
        <v>135</v>
      </c>
      <c r="F53" s="69">
        <f t="shared" si="8"/>
        <v>11</v>
      </c>
      <c r="G53" t="s">
        <v>32</v>
      </c>
      <c r="H53" s="1">
        <v>48</v>
      </c>
      <c r="I53" s="1">
        <v>49</v>
      </c>
      <c r="J53" s="69">
        <f t="shared" si="6"/>
        <v>68.599999999999994</v>
      </c>
      <c r="K53" s="1">
        <v>5</v>
      </c>
      <c r="L53" s="69">
        <f t="shared" si="7"/>
        <v>25</v>
      </c>
      <c r="M53" s="1">
        <v>2</v>
      </c>
      <c r="N53" s="69">
        <f t="shared" si="4"/>
        <v>10</v>
      </c>
      <c r="O53" s="29">
        <f t="shared" si="3"/>
        <v>151.6</v>
      </c>
    </row>
    <row r="54" spans="1:15" x14ac:dyDescent="0.2">
      <c r="A54">
        <v>48</v>
      </c>
      <c r="B54" s="1">
        <v>1</v>
      </c>
      <c r="C54" t="s">
        <v>136</v>
      </c>
      <c r="F54" s="69">
        <f t="shared" ref="F54" si="9">IF(ISBLANK(G54),"",VLOOKUP(G54,HGRz,2,FALSE))</f>
        <v>11</v>
      </c>
      <c r="G54" t="s">
        <v>32</v>
      </c>
      <c r="H54" s="1">
        <v>47</v>
      </c>
      <c r="I54" s="1">
        <v>46</v>
      </c>
      <c r="J54" s="69">
        <f t="shared" si="6"/>
        <v>64.399999999999991</v>
      </c>
      <c r="K54" s="1">
        <v>9</v>
      </c>
      <c r="L54" s="69">
        <f t="shared" si="7"/>
        <v>45</v>
      </c>
      <c r="M54" s="1">
        <v>9</v>
      </c>
      <c r="N54" s="69">
        <f t="shared" si="4"/>
        <v>45</v>
      </c>
      <c r="O54" s="29">
        <f t="shared" si="3"/>
        <v>201.39999999999998</v>
      </c>
    </row>
    <row r="55" spans="1:15" x14ac:dyDescent="0.2">
      <c r="A55">
        <v>49</v>
      </c>
      <c r="B55" s="1">
        <v>1</v>
      </c>
      <c r="C55" t="s">
        <v>137</v>
      </c>
      <c r="F55" s="69">
        <f t="shared" si="8"/>
        <v>14</v>
      </c>
      <c r="G55" t="s">
        <v>34</v>
      </c>
      <c r="H55" s="1">
        <v>49</v>
      </c>
      <c r="I55" s="1">
        <v>48</v>
      </c>
      <c r="J55" s="69">
        <f t="shared" si="6"/>
        <v>67.199999999999989</v>
      </c>
      <c r="K55" s="1">
        <v>6</v>
      </c>
      <c r="L55" s="69">
        <f t="shared" si="7"/>
        <v>30</v>
      </c>
      <c r="M55" s="1">
        <v>4</v>
      </c>
      <c r="N55" s="69">
        <f t="shared" si="4"/>
        <v>20</v>
      </c>
      <c r="O55" s="29">
        <f t="shared" si="3"/>
        <v>166.2</v>
      </c>
    </row>
    <row r="56" spans="1:15" x14ac:dyDescent="0.2">
      <c r="A56">
        <v>50</v>
      </c>
      <c r="B56" s="1">
        <v>1</v>
      </c>
      <c r="C56" t="s">
        <v>138</v>
      </c>
      <c r="D56" s="1" t="s">
        <v>94</v>
      </c>
      <c r="F56" s="69">
        <f t="shared" si="8"/>
        <v>11</v>
      </c>
      <c r="G56" t="s">
        <v>32</v>
      </c>
      <c r="H56" s="1">
        <v>46</v>
      </c>
      <c r="I56" s="1">
        <v>45</v>
      </c>
      <c r="J56" s="69">
        <f t="shared" si="6"/>
        <v>62.999999999999993</v>
      </c>
      <c r="K56" s="1">
        <v>6</v>
      </c>
      <c r="L56" s="69">
        <f t="shared" si="7"/>
        <v>30</v>
      </c>
      <c r="M56" s="1">
        <v>1</v>
      </c>
      <c r="N56" s="69">
        <f t="shared" si="4"/>
        <v>5</v>
      </c>
      <c r="O56" s="29">
        <f t="shared" si="3"/>
        <v>144</v>
      </c>
    </row>
    <row r="57" spans="1:15" x14ac:dyDescent="0.2">
      <c r="A57">
        <v>51</v>
      </c>
      <c r="B57" s="1">
        <v>1</v>
      </c>
      <c r="F57" s="69" t="str">
        <f t="shared" si="8"/>
        <v/>
      </c>
      <c r="J57" s="69">
        <f t="shared" si="6"/>
        <v>0</v>
      </c>
      <c r="L57" s="69">
        <f t="shared" si="7"/>
        <v>0</v>
      </c>
      <c r="N57" s="69">
        <f t="shared" si="4"/>
        <v>0</v>
      </c>
      <c r="O57" s="29">
        <f t="shared" si="3"/>
        <v>0</v>
      </c>
    </row>
    <row r="58" spans="1:15" x14ac:dyDescent="0.2">
      <c r="A58">
        <v>52</v>
      </c>
      <c r="B58" s="1">
        <v>1</v>
      </c>
      <c r="F58" s="69" t="str">
        <f t="shared" si="8"/>
        <v/>
      </c>
      <c r="J58" s="69">
        <f t="shared" si="6"/>
        <v>0</v>
      </c>
      <c r="L58" s="69">
        <f t="shared" si="7"/>
        <v>0</v>
      </c>
      <c r="N58" s="69">
        <f t="shared" si="4"/>
        <v>0</v>
      </c>
      <c r="O58" s="29">
        <f t="shared" si="3"/>
        <v>0</v>
      </c>
    </row>
    <row r="59" spans="1:15" x14ac:dyDescent="0.2">
      <c r="A59">
        <v>53</v>
      </c>
      <c r="B59" s="1">
        <v>1</v>
      </c>
      <c r="F59" s="69" t="str">
        <f t="shared" si="8"/>
        <v/>
      </c>
      <c r="J59" s="69">
        <f t="shared" si="6"/>
        <v>0</v>
      </c>
      <c r="L59" s="69">
        <f t="shared" si="7"/>
        <v>0</v>
      </c>
      <c r="N59" s="69">
        <f t="shared" si="4"/>
        <v>0</v>
      </c>
      <c r="O59" s="29">
        <f t="shared" si="3"/>
        <v>0</v>
      </c>
    </row>
    <row r="60" spans="1:15" x14ac:dyDescent="0.2">
      <c r="A60">
        <v>54</v>
      </c>
      <c r="B60" s="1">
        <v>1</v>
      </c>
      <c r="F60" s="69" t="str">
        <f t="shared" si="8"/>
        <v/>
      </c>
      <c r="J60" s="69">
        <f t="shared" si="6"/>
        <v>0</v>
      </c>
      <c r="L60" s="69">
        <f t="shared" si="7"/>
        <v>0</v>
      </c>
      <c r="N60" s="69">
        <f t="shared" si="4"/>
        <v>0</v>
      </c>
      <c r="O60" s="29">
        <f t="shared" si="3"/>
        <v>0</v>
      </c>
    </row>
    <row r="61" spans="1:15" x14ac:dyDescent="0.2">
      <c r="A61">
        <v>55</v>
      </c>
      <c r="B61" s="1">
        <v>1</v>
      </c>
      <c r="F61" s="69" t="str">
        <f t="shared" si="8"/>
        <v/>
      </c>
      <c r="J61" s="69">
        <f t="shared" si="6"/>
        <v>0</v>
      </c>
      <c r="L61" s="69">
        <f t="shared" si="7"/>
        <v>0</v>
      </c>
      <c r="N61" s="69">
        <f t="shared" si="4"/>
        <v>0</v>
      </c>
      <c r="O61" s="29">
        <f t="shared" si="3"/>
        <v>0</v>
      </c>
    </row>
    <row r="62" spans="1:15" x14ac:dyDescent="0.2">
      <c r="A62">
        <v>56</v>
      </c>
      <c r="B62" s="1">
        <v>1</v>
      </c>
      <c r="F62" s="69" t="str">
        <f t="shared" si="8"/>
        <v/>
      </c>
      <c r="J62" s="69">
        <f t="shared" si="6"/>
        <v>0</v>
      </c>
      <c r="L62" s="69">
        <f t="shared" si="7"/>
        <v>0</v>
      </c>
      <c r="N62" s="69">
        <f t="shared" si="4"/>
        <v>0</v>
      </c>
      <c r="O62" s="29">
        <f t="shared" si="3"/>
        <v>0</v>
      </c>
    </row>
    <row r="63" spans="1:15" x14ac:dyDescent="0.2">
      <c r="A63">
        <v>57</v>
      </c>
      <c r="B63" s="1">
        <v>1</v>
      </c>
      <c r="F63" s="69" t="str">
        <f t="shared" si="8"/>
        <v/>
      </c>
      <c r="J63" s="69">
        <f t="shared" si="6"/>
        <v>0</v>
      </c>
      <c r="L63" s="69">
        <f t="shared" si="7"/>
        <v>0</v>
      </c>
      <c r="N63" s="69">
        <f t="shared" si="4"/>
        <v>0</v>
      </c>
      <c r="O63" s="29">
        <f t="shared" si="3"/>
        <v>0</v>
      </c>
    </row>
    <row r="64" spans="1:15" x14ac:dyDescent="0.2">
      <c r="A64">
        <v>58</v>
      </c>
      <c r="B64" s="1">
        <v>1</v>
      </c>
      <c r="F64" s="69" t="str">
        <f t="shared" si="8"/>
        <v/>
      </c>
      <c r="J64" s="69">
        <f t="shared" si="6"/>
        <v>0</v>
      </c>
      <c r="L64" s="69">
        <f t="shared" si="7"/>
        <v>0</v>
      </c>
      <c r="N64" s="69">
        <f t="shared" si="4"/>
        <v>0</v>
      </c>
      <c r="O64" s="29">
        <f t="shared" si="3"/>
        <v>0</v>
      </c>
    </row>
    <row r="65" spans="1:15" x14ac:dyDescent="0.2">
      <c r="A65">
        <v>59</v>
      </c>
      <c r="B65" s="1">
        <v>1</v>
      </c>
      <c r="F65" s="69" t="str">
        <f t="shared" si="8"/>
        <v/>
      </c>
      <c r="J65" s="69">
        <f t="shared" si="6"/>
        <v>0</v>
      </c>
      <c r="L65" s="69">
        <f t="shared" si="7"/>
        <v>0</v>
      </c>
      <c r="N65" s="69">
        <f t="shared" si="4"/>
        <v>0</v>
      </c>
      <c r="O65" s="29">
        <f t="shared" si="3"/>
        <v>0</v>
      </c>
    </row>
    <row r="66" spans="1:15" x14ac:dyDescent="0.2">
      <c r="A66">
        <v>60</v>
      </c>
      <c r="B66" s="1">
        <v>1</v>
      </c>
      <c r="F66" s="69" t="str">
        <f t="shared" si="8"/>
        <v/>
      </c>
      <c r="J66" s="69">
        <f t="shared" si="6"/>
        <v>0</v>
      </c>
      <c r="L66" s="69">
        <f t="shared" si="7"/>
        <v>0</v>
      </c>
      <c r="N66" s="69">
        <f t="shared" si="4"/>
        <v>0</v>
      </c>
      <c r="O66" s="29">
        <f t="shared" si="3"/>
        <v>0</v>
      </c>
    </row>
    <row r="67" spans="1:15" x14ac:dyDescent="0.2">
      <c r="A67">
        <v>61</v>
      </c>
      <c r="B67" s="1">
        <v>1</v>
      </c>
      <c r="F67" s="69" t="str">
        <f t="shared" si="8"/>
        <v/>
      </c>
      <c r="J67" s="69">
        <f t="shared" si="6"/>
        <v>0</v>
      </c>
      <c r="L67" s="69">
        <f t="shared" si="7"/>
        <v>0</v>
      </c>
      <c r="N67" s="69">
        <f t="shared" si="4"/>
        <v>0</v>
      </c>
      <c r="O67" s="29">
        <f t="shared" si="3"/>
        <v>0</v>
      </c>
    </row>
    <row r="68" spans="1:15" x14ac:dyDescent="0.2">
      <c r="A68">
        <v>62</v>
      </c>
      <c r="B68" s="1">
        <v>1</v>
      </c>
      <c r="F68" s="69" t="str">
        <f t="shared" si="8"/>
        <v/>
      </c>
      <c r="J68" s="69">
        <f t="shared" si="6"/>
        <v>0</v>
      </c>
      <c r="L68" s="69">
        <f t="shared" si="7"/>
        <v>0</v>
      </c>
      <c r="N68" s="69">
        <f t="shared" si="4"/>
        <v>0</v>
      </c>
      <c r="O68" s="29">
        <f t="shared" si="3"/>
        <v>0</v>
      </c>
    </row>
    <row r="69" spans="1:15" x14ac:dyDescent="0.2">
      <c r="A69">
        <v>63</v>
      </c>
      <c r="B69" s="1">
        <v>1</v>
      </c>
      <c r="F69" s="69" t="str">
        <f t="shared" si="8"/>
        <v/>
      </c>
      <c r="J69" s="69">
        <f t="shared" si="6"/>
        <v>0</v>
      </c>
      <c r="L69" s="69">
        <f t="shared" si="7"/>
        <v>0</v>
      </c>
      <c r="N69" s="69">
        <f t="shared" si="4"/>
        <v>0</v>
      </c>
      <c r="O69" s="29">
        <f t="shared" si="3"/>
        <v>0</v>
      </c>
    </row>
    <row r="70" spans="1:15" x14ac:dyDescent="0.2">
      <c r="A70">
        <v>64</v>
      </c>
      <c r="B70" s="1">
        <v>1</v>
      </c>
      <c r="F70" s="69" t="str">
        <f t="shared" si="8"/>
        <v/>
      </c>
      <c r="J70" s="69">
        <f t="shared" si="6"/>
        <v>0</v>
      </c>
      <c r="L70" s="69">
        <f t="shared" si="7"/>
        <v>0</v>
      </c>
      <c r="N70" s="69">
        <f t="shared" si="4"/>
        <v>0</v>
      </c>
      <c r="O70" s="29">
        <f t="shared" si="3"/>
        <v>0</v>
      </c>
    </row>
    <row r="71" spans="1:15" x14ac:dyDescent="0.2">
      <c r="A71">
        <v>65</v>
      </c>
      <c r="B71" s="1">
        <v>1</v>
      </c>
      <c r="F71" s="69" t="str">
        <f t="shared" ref="F71:F102" si="10">IF(ISBLANK(G71),"",VLOOKUP(G71,HGRz,2,FALSE))</f>
        <v/>
      </c>
      <c r="J71" s="69">
        <f t="shared" si="6"/>
        <v>0</v>
      </c>
      <c r="L71" s="69">
        <f t="shared" si="7"/>
        <v>0</v>
      </c>
      <c r="N71" s="69">
        <f t="shared" si="4"/>
        <v>0</v>
      </c>
      <c r="O71" s="29">
        <f t="shared" ref="O71:O106" si="11">H71+J71+L71+N71</f>
        <v>0</v>
      </c>
    </row>
    <row r="72" spans="1:15" x14ac:dyDescent="0.2">
      <c r="A72">
        <v>66</v>
      </c>
      <c r="B72" s="1">
        <v>1</v>
      </c>
      <c r="F72" s="69" t="str">
        <f t="shared" si="10"/>
        <v/>
      </c>
      <c r="J72" s="69">
        <f t="shared" ref="J72:J106" si="12">I72*Gams</f>
        <v>0</v>
      </c>
      <c r="L72" s="69">
        <f t="shared" ref="L72:L106" si="13">K72*Scheibe</f>
        <v>0</v>
      </c>
      <c r="N72" s="69">
        <f t="shared" ref="N72:N106" si="14">M72*Scheibe</f>
        <v>0</v>
      </c>
      <c r="O72" s="29">
        <f t="shared" si="11"/>
        <v>0</v>
      </c>
    </row>
    <row r="73" spans="1:15" x14ac:dyDescent="0.2">
      <c r="A73">
        <v>67</v>
      </c>
      <c r="B73" s="1">
        <v>1</v>
      </c>
      <c r="F73" s="69" t="str">
        <f t="shared" si="10"/>
        <v/>
      </c>
      <c r="J73" s="69">
        <f t="shared" si="12"/>
        <v>0</v>
      </c>
      <c r="L73" s="69">
        <f t="shared" si="13"/>
        <v>0</v>
      </c>
      <c r="N73" s="69">
        <f t="shared" si="14"/>
        <v>0</v>
      </c>
      <c r="O73" s="29">
        <f t="shared" si="11"/>
        <v>0</v>
      </c>
    </row>
    <row r="74" spans="1:15" x14ac:dyDescent="0.2">
      <c r="A74">
        <v>68</v>
      </c>
      <c r="B74" s="1">
        <v>1</v>
      </c>
      <c r="F74" s="69" t="str">
        <f t="shared" si="10"/>
        <v/>
      </c>
      <c r="J74" s="69">
        <f t="shared" si="12"/>
        <v>0</v>
      </c>
      <c r="L74" s="69">
        <f t="shared" si="13"/>
        <v>0</v>
      </c>
      <c r="N74" s="69">
        <f t="shared" si="14"/>
        <v>0</v>
      </c>
      <c r="O74" s="29">
        <f t="shared" si="11"/>
        <v>0</v>
      </c>
    </row>
    <row r="75" spans="1:15" x14ac:dyDescent="0.2">
      <c r="A75">
        <v>69</v>
      </c>
      <c r="B75" s="1">
        <v>1</v>
      </c>
      <c r="F75" s="69" t="str">
        <f t="shared" si="10"/>
        <v/>
      </c>
      <c r="J75" s="69">
        <f t="shared" si="12"/>
        <v>0</v>
      </c>
      <c r="L75" s="69">
        <f t="shared" si="13"/>
        <v>0</v>
      </c>
      <c r="N75" s="69">
        <f t="shared" si="14"/>
        <v>0</v>
      </c>
      <c r="O75" s="29">
        <f t="shared" si="11"/>
        <v>0</v>
      </c>
    </row>
    <row r="76" spans="1:15" x14ac:dyDescent="0.2">
      <c r="A76">
        <v>70</v>
      </c>
      <c r="B76" s="1">
        <v>1</v>
      </c>
      <c r="F76" s="69" t="str">
        <f t="shared" si="10"/>
        <v/>
      </c>
      <c r="J76" s="69">
        <f t="shared" si="12"/>
        <v>0</v>
      </c>
      <c r="L76" s="69">
        <f t="shared" si="13"/>
        <v>0</v>
      </c>
      <c r="N76" s="69">
        <f t="shared" si="14"/>
        <v>0</v>
      </c>
      <c r="O76" s="29">
        <f t="shared" si="11"/>
        <v>0</v>
      </c>
    </row>
    <row r="77" spans="1:15" x14ac:dyDescent="0.2">
      <c r="A77">
        <v>71</v>
      </c>
      <c r="B77" s="1">
        <v>1</v>
      </c>
      <c r="F77" s="69" t="str">
        <f t="shared" si="10"/>
        <v/>
      </c>
      <c r="J77" s="69">
        <f t="shared" si="12"/>
        <v>0</v>
      </c>
      <c r="L77" s="69">
        <f t="shared" si="13"/>
        <v>0</v>
      </c>
      <c r="N77" s="69">
        <f t="shared" si="14"/>
        <v>0</v>
      </c>
      <c r="O77" s="29">
        <f t="shared" si="11"/>
        <v>0</v>
      </c>
    </row>
    <row r="78" spans="1:15" x14ac:dyDescent="0.2">
      <c r="A78">
        <v>72</v>
      </c>
      <c r="B78" s="1">
        <v>1</v>
      </c>
      <c r="F78" s="69" t="str">
        <f t="shared" si="10"/>
        <v/>
      </c>
      <c r="J78" s="69">
        <f t="shared" si="12"/>
        <v>0</v>
      </c>
      <c r="L78" s="69">
        <f t="shared" si="13"/>
        <v>0</v>
      </c>
      <c r="N78" s="69">
        <f t="shared" si="14"/>
        <v>0</v>
      </c>
      <c r="O78" s="29">
        <f t="shared" si="11"/>
        <v>0</v>
      </c>
    </row>
    <row r="79" spans="1:15" x14ac:dyDescent="0.2">
      <c r="A79">
        <v>73</v>
      </c>
      <c r="B79" s="1">
        <v>1</v>
      </c>
      <c r="F79" s="69" t="str">
        <f t="shared" si="10"/>
        <v/>
      </c>
      <c r="J79" s="69">
        <f t="shared" si="12"/>
        <v>0</v>
      </c>
      <c r="L79" s="69">
        <f t="shared" si="13"/>
        <v>0</v>
      </c>
      <c r="N79" s="69">
        <f t="shared" si="14"/>
        <v>0</v>
      </c>
      <c r="O79" s="29">
        <f t="shared" si="11"/>
        <v>0</v>
      </c>
    </row>
    <row r="80" spans="1:15" x14ac:dyDescent="0.2">
      <c r="A80">
        <v>74</v>
      </c>
      <c r="B80" s="1">
        <v>1</v>
      </c>
      <c r="F80" s="69" t="str">
        <f t="shared" si="10"/>
        <v/>
      </c>
      <c r="J80" s="69">
        <f t="shared" si="12"/>
        <v>0</v>
      </c>
      <c r="L80" s="69">
        <f t="shared" si="13"/>
        <v>0</v>
      </c>
      <c r="N80" s="69">
        <f t="shared" si="14"/>
        <v>0</v>
      </c>
      <c r="O80" s="29">
        <f t="shared" si="11"/>
        <v>0</v>
      </c>
    </row>
    <row r="81" spans="1:15" x14ac:dyDescent="0.2">
      <c r="A81">
        <v>75</v>
      </c>
      <c r="B81" s="1">
        <v>1</v>
      </c>
      <c r="F81" s="69" t="str">
        <f t="shared" si="10"/>
        <v/>
      </c>
      <c r="J81" s="69">
        <f t="shared" si="12"/>
        <v>0</v>
      </c>
      <c r="L81" s="69">
        <f t="shared" si="13"/>
        <v>0</v>
      </c>
      <c r="N81" s="69">
        <f t="shared" si="14"/>
        <v>0</v>
      </c>
      <c r="O81" s="29">
        <f t="shared" si="11"/>
        <v>0</v>
      </c>
    </row>
    <row r="82" spans="1:15" x14ac:dyDescent="0.2">
      <c r="A82">
        <v>76</v>
      </c>
      <c r="B82" s="1">
        <v>1</v>
      </c>
      <c r="F82" s="69" t="str">
        <f t="shared" si="10"/>
        <v/>
      </c>
      <c r="J82" s="69">
        <f t="shared" si="12"/>
        <v>0</v>
      </c>
      <c r="L82" s="69">
        <f t="shared" si="13"/>
        <v>0</v>
      </c>
      <c r="N82" s="69">
        <f t="shared" si="14"/>
        <v>0</v>
      </c>
      <c r="O82" s="29">
        <f t="shared" si="11"/>
        <v>0</v>
      </c>
    </row>
    <row r="83" spans="1:15" x14ac:dyDescent="0.2">
      <c r="A83">
        <v>77</v>
      </c>
      <c r="B83" s="1">
        <v>1</v>
      </c>
      <c r="F83" s="69" t="str">
        <f t="shared" si="10"/>
        <v/>
      </c>
      <c r="J83" s="69">
        <f t="shared" si="12"/>
        <v>0</v>
      </c>
      <c r="L83" s="69">
        <f t="shared" si="13"/>
        <v>0</v>
      </c>
      <c r="N83" s="69">
        <f t="shared" si="14"/>
        <v>0</v>
      </c>
      <c r="O83" s="29">
        <f t="shared" si="11"/>
        <v>0</v>
      </c>
    </row>
    <row r="84" spans="1:15" x14ac:dyDescent="0.2">
      <c r="A84">
        <v>78</v>
      </c>
      <c r="B84" s="1">
        <v>1</v>
      </c>
      <c r="F84" s="69" t="str">
        <f t="shared" si="10"/>
        <v/>
      </c>
      <c r="J84" s="69">
        <f t="shared" si="12"/>
        <v>0</v>
      </c>
      <c r="L84" s="69">
        <f t="shared" si="13"/>
        <v>0</v>
      </c>
      <c r="N84" s="69">
        <f t="shared" si="14"/>
        <v>0</v>
      </c>
      <c r="O84" s="29">
        <f t="shared" si="11"/>
        <v>0</v>
      </c>
    </row>
    <row r="85" spans="1:15" x14ac:dyDescent="0.2">
      <c r="A85">
        <v>79</v>
      </c>
      <c r="B85" s="1">
        <v>1</v>
      </c>
      <c r="F85" s="69" t="str">
        <f t="shared" si="10"/>
        <v/>
      </c>
      <c r="J85" s="69">
        <f t="shared" si="12"/>
        <v>0</v>
      </c>
      <c r="L85" s="69">
        <f t="shared" si="13"/>
        <v>0</v>
      </c>
      <c r="N85" s="69">
        <f t="shared" si="14"/>
        <v>0</v>
      </c>
      <c r="O85" s="29">
        <f t="shared" si="11"/>
        <v>0</v>
      </c>
    </row>
    <row r="86" spans="1:15" x14ac:dyDescent="0.2">
      <c r="A86">
        <v>80</v>
      </c>
      <c r="B86" s="1">
        <v>1</v>
      </c>
      <c r="F86" s="69" t="str">
        <f t="shared" si="10"/>
        <v/>
      </c>
      <c r="J86" s="69">
        <f t="shared" si="12"/>
        <v>0</v>
      </c>
      <c r="L86" s="69">
        <f t="shared" si="13"/>
        <v>0</v>
      </c>
      <c r="N86" s="69">
        <f t="shared" si="14"/>
        <v>0</v>
      </c>
      <c r="O86" s="29">
        <f t="shared" si="11"/>
        <v>0</v>
      </c>
    </row>
    <row r="87" spans="1:15" x14ac:dyDescent="0.2">
      <c r="A87">
        <v>81</v>
      </c>
      <c r="B87" s="1">
        <v>1</v>
      </c>
      <c r="F87" s="69" t="str">
        <f t="shared" si="10"/>
        <v/>
      </c>
      <c r="J87" s="69">
        <f t="shared" si="12"/>
        <v>0</v>
      </c>
      <c r="L87" s="69">
        <f t="shared" si="13"/>
        <v>0</v>
      </c>
      <c r="N87" s="69">
        <f t="shared" si="14"/>
        <v>0</v>
      </c>
      <c r="O87" s="29">
        <f t="shared" si="11"/>
        <v>0</v>
      </c>
    </row>
    <row r="88" spans="1:15" x14ac:dyDescent="0.2">
      <c r="A88">
        <v>82</v>
      </c>
      <c r="B88" s="1">
        <v>1</v>
      </c>
      <c r="F88" s="69" t="str">
        <f t="shared" si="10"/>
        <v/>
      </c>
      <c r="J88" s="69">
        <f t="shared" si="12"/>
        <v>0</v>
      </c>
      <c r="L88" s="69">
        <f t="shared" si="13"/>
        <v>0</v>
      </c>
      <c r="N88" s="69">
        <f t="shared" si="14"/>
        <v>0</v>
      </c>
      <c r="O88" s="29">
        <f t="shared" si="11"/>
        <v>0</v>
      </c>
    </row>
    <row r="89" spans="1:15" x14ac:dyDescent="0.2">
      <c r="A89">
        <v>83</v>
      </c>
      <c r="B89" s="1">
        <v>1</v>
      </c>
      <c r="F89" s="69" t="str">
        <f t="shared" si="10"/>
        <v/>
      </c>
      <c r="J89" s="69">
        <f t="shared" si="12"/>
        <v>0</v>
      </c>
      <c r="L89" s="69">
        <f t="shared" si="13"/>
        <v>0</v>
      </c>
      <c r="N89" s="69">
        <f t="shared" si="14"/>
        <v>0</v>
      </c>
      <c r="O89" s="29">
        <f t="shared" si="11"/>
        <v>0</v>
      </c>
    </row>
    <row r="90" spans="1:15" x14ac:dyDescent="0.2">
      <c r="A90">
        <v>84</v>
      </c>
      <c r="B90" s="1">
        <v>1</v>
      </c>
      <c r="F90" s="69" t="str">
        <f t="shared" si="10"/>
        <v/>
      </c>
      <c r="J90" s="69">
        <f t="shared" si="12"/>
        <v>0</v>
      </c>
      <c r="L90" s="69">
        <f t="shared" si="13"/>
        <v>0</v>
      </c>
      <c r="N90" s="69">
        <f t="shared" si="14"/>
        <v>0</v>
      </c>
      <c r="O90" s="29">
        <f t="shared" si="11"/>
        <v>0</v>
      </c>
    </row>
    <row r="91" spans="1:15" x14ac:dyDescent="0.2">
      <c r="A91">
        <v>85</v>
      </c>
      <c r="B91" s="1">
        <v>1</v>
      </c>
      <c r="F91" s="69" t="str">
        <f t="shared" si="10"/>
        <v/>
      </c>
      <c r="J91" s="69">
        <f t="shared" si="12"/>
        <v>0</v>
      </c>
      <c r="L91" s="69">
        <f t="shared" si="13"/>
        <v>0</v>
      </c>
      <c r="N91" s="69">
        <f t="shared" si="14"/>
        <v>0</v>
      </c>
      <c r="O91" s="29">
        <f t="shared" si="11"/>
        <v>0</v>
      </c>
    </row>
    <row r="92" spans="1:15" x14ac:dyDescent="0.2">
      <c r="A92">
        <v>86</v>
      </c>
      <c r="B92" s="1">
        <v>1</v>
      </c>
      <c r="F92" s="69" t="str">
        <f t="shared" si="10"/>
        <v/>
      </c>
      <c r="J92" s="69">
        <f t="shared" si="12"/>
        <v>0</v>
      </c>
      <c r="L92" s="69">
        <f t="shared" si="13"/>
        <v>0</v>
      </c>
      <c r="N92" s="69">
        <f t="shared" si="14"/>
        <v>0</v>
      </c>
      <c r="O92" s="29">
        <f t="shared" si="11"/>
        <v>0</v>
      </c>
    </row>
    <row r="93" spans="1:15" x14ac:dyDescent="0.2">
      <c r="A93">
        <v>87</v>
      </c>
      <c r="B93" s="1">
        <v>1</v>
      </c>
      <c r="F93" s="69" t="str">
        <f t="shared" si="10"/>
        <v/>
      </c>
      <c r="J93" s="69">
        <f t="shared" si="12"/>
        <v>0</v>
      </c>
      <c r="L93" s="69">
        <f t="shared" si="13"/>
        <v>0</v>
      </c>
      <c r="N93" s="69">
        <f t="shared" si="14"/>
        <v>0</v>
      </c>
      <c r="O93" s="29">
        <f t="shared" si="11"/>
        <v>0</v>
      </c>
    </row>
    <row r="94" spans="1:15" x14ac:dyDescent="0.2">
      <c r="A94">
        <v>88</v>
      </c>
      <c r="B94" s="1">
        <v>1</v>
      </c>
      <c r="F94" s="69" t="str">
        <f t="shared" si="10"/>
        <v/>
      </c>
      <c r="J94" s="69">
        <f t="shared" si="12"/>
        <v>0</v>
      </c>
      <c r="L94" s="69">
        <f t="shared" si="13"/>
        <v>0</v>
      </c>
      <c r="N94" s="69">
        <f t="shared" si="14"/>
        <v>0</v>
      </c>
      <c r="O94" s="29">
        <f t="shared" si="11"/>
        <v>0</v>
      </c>
    </row>
    <row r="95" spans="1:15" x14ac:dyDescent="0.2">
      <c r="A95">
        <v>89</v>
      </c>
      <c r="B95" s="1">
        <v>1</v>
      </c>
      <c r="F95" s="69" t="str">
        <f t="shared" si="10"/>
        <v/>
      </c>
      <c r="J95" s="69">
        <f t="shared" si="12"/>
        <v>0</v>
      </c>
      <c r="L95" s="69">
        <f t="shared" si="13"/>
        <v>0</v>
      </c>
      <c r="N95" s="69">
        <f t="shared" si="14"/>
        <v>0</v>
      </c>
      <c r="O95" s="29">
        <f t="shared" si="11"/>
        <v>0</v>
      </c>
    </row>
    <row r="96" spans="1:15" x14ac:dyDescent="0.2">
      <c r="A96">
        <v>90</v>
      </c>
      <c r="B96" s="1">
        <v>1</v>
      </c>
      <c r="F96" s="69" t="str">
        <f t="shared" si="10"/>
        <v/>
      </c>
      <c r="J96" s="69">
        <f t="shared" si="12"/>
        <v>0</v>
      </c>
      <c r="L96" s="69">
        <f t="shared" si="13"/>
        <v>0</v>
      </c>
      <c r="N96" s="69">
        <f t="shared" si="14"/>
        <v>0</v>
      </c>
      <c r="O96" s="29">
        <f t="shared" si="11"/>
        <v>0</v>
      </c>
    </row>
    <row r="97" spans="1:15" x14ac:dyDescent="0.2">
      <c r="A97">
        <v>91</v>
      </c>
      <c r="B97" s="1">
        <v>1</v>
      </c>
      <c r="F97" s="69" t="str">
        <f t="shared" si="10"/>
        <v/>
      </c>
      <c r="J97" s="69">
        <f t="shared" si="12"/>
        <v>0</v>
      </c>
      <c r="L97" s="69">
        <f t="shared" si="13"/>
        <v>0</v>
      </c>
      <c r="N97" s="69">
        <f t="shared" si="14"/>
        <v>0</v>
      </c>
      <c r="O97" s="29">
        <f t="shared" si="11"/>
        <v>0</v>
      </c>
    </row>
    <row r="98" spans="1:15" x14ac:dyDescent="0.2">
      <c r="A98">
        <v>92</v>
      </c>
      <c r="B98" s="1">
        <v>1</v>
      </c>
      <c r="F98" s="69" t="str">
        <f t="shared" si="10"/>
        <v/>
      </c>
      <c r="J98" s="69">
        <f t="shared" si="12"/>
        <v>0</v>
      </c>
      <c r="L98" s="69">
        <f t="shared" si="13"/>
        <v>0</v>
      </c>
      <c r="N98" s="69">
        <f t="shared" si="14"/>
        <v>0</v>
      </c>
      <c r="O98" s="29">
        <f t="shared" si="11"/>
        <v>0</v>
      </c>
    </row>
    <row r="99" spans="1:15" x14ac:dyDescent="0.2">
      <c r="A99">
        <v>93</v>
      </c>
      <c r="B99" s="1">
        <v>1</v>
      </c>
      <c r="F99" s="69" t="str">
        <f t="shared" si="10"/>
        <v/>
      </c>
      <c r="J99" s="69">
        <f t="shared" si="12"/>
        <v>0</v>
      </c>
      <c r="L99" s="69">
        <f t="shared" si="13"/>
        <v>0</v>
      </c>
      <c r="N99" s="69">
        <f t="shared" si="14"/>
        <v>0</v>
      </c>
      <c r="O99" s="29">
        <f t="shared" si="11"/>
        <v>0</v>
      </c>
    </row>
    <row r="100" spans="1:15" x14ac:dyDescent="0.2">
      <c r="A100">
        <v>94</v>
      </c>
      <c r="B100" s="1">
        <v>1</v>
      </c>
      <c r="F100" s="69" t="str">
        <f t="shared" si="10"/>
        <v/>
      </c>
      <c r="J100" s="69">
        <f t="shared" si="12"/>
        <v>0</v>
      </c>
      <c r="L100" s="69">
        <f t="shared" si="13"/>
        <v>0</v>
      </c>
      <c r="N100" s="69">
        <f t="shared" si="14"/>
        <v>0</v>
      </c>
      <c r="O100" s="29">
        <f t="shared" si="11"/>
        <v>0</v>
      </c>
    </row>
    <row r="101" spans="1:15" x14ac:dyDescent="0.2">
      <c r="A101">
        <v>95</v>
      </c>
      <c r="B101" s="1">
        <v>1</v>
      </c>
      <c r="F101" s="69" t="str">
        <f t="shared" si="10"/>
        <v/>
      </c>
      <c r="J101" s="69">
        <f t="shared" si="12"/>
        <v>0</v>
      </c>
      <c r="L101" s="69">
        <f t="shared" si="13"/>
        <v>0</v>
      </c>
      <c r="N101" s="69">
        <f t="shared" si="14"/>
        <v>0</v>
      </c>
      <c r="O101" s="29">
        <f t="shared" si="11"/>
        <v>0</v>
      </c>
    </row>
    <row r="102" spans="1:15" x14ac:dyDescent="0.2">
      <c r="A102">
        <v>96</v>
      </c>
      <c r="B102" s="1">
        <v>1</v>
      </c>
      <c r="F102" s="69" t="str">
        <f t="shared" si="10"/>
        <v/>
      </c>
      <c r="J102" s="69">
        <f t="shared" si="12"/>
        <v>0</v>
      </c>
      <c r="L102" s="69">
        <f t="shared" si="13"/>
        <v>0</v>
      </c>
      <c r="N102" s="69">
        <f t="shared" si="14"/>
        <v>0</v>
      </c>
      <c r="O102" s="29">
        <f t="shared" si="11"/>
        <v>0</v>
      </c>
    </row>
    <row r="103" spans="1:15" x14ac:dyDescent="0.2">
      <c r="A103">
        <v>97</v>
      </c>
      <c r="B103" s="1">
        <v>1</v>
      </c>
      <c r="F103" s="69" t="str">
        <f t="shared" ref="F103:F106" si="15">IF(ISBLANK(G103),"",VLOOKUP(G103,HGRz,2,FALSE))</f>
        <v/>
      </c>
      <c r="J103" s="69">
        <f t="shared" si="12"/>
        <v>0</v>
      </c>
      <c r="L103" s="69">
        <f t="shared" si="13"/>
        <v>0</v>
      </c>
      <c r="N103" s="69">
        <f t="shared" si="14"/>
        <v>0</v>
      </c>
      <c r="O103" s="29">
        <f t="shared" si="11"/>
        <v>0</v>
      </c>
    </row>
    <row r="104" spans="1:15" x14ac:dyDescent="0.2">
      <c r="A104">
        <v>98</v>
      </c>
      <c r="B104" s="1">
        <v>1</v>
      </c>
      <c r="F104" s="69" t="str">
        <f t="shared" si="15"/>
        <v/>
      </c>
      <c r="J104" s="69">
        <f t="shared" si="12"/>
        <v>0</v>
      </c>
      <c r="L104" s="69">
        <f t="shared" si="13"/>
        <v>0</v>
      </c>
      <c r="N104" s="69">
        <f t="shared" si="14"/>
        <v>0</v>
      </c>
      <c r="O104" s="29">
        <f t="shared" si="11"/>
        <v>0</v>
      </c>
    </row>
    <row r="105" spans="1:15" x14ac:dyDescent="0.2">
      <c r="A105">
        <v>99</v>
      </c>
      <c r="B105" s="1">
        <v>1</v>
      </c>
      <c r="F105" s="69" t="str">
        <f t="shared" si="15"/>
        <v/>
      </c>
      <c r="J105" s="69">
        <f t="shared" si="12"/>
        <v>0</v>
      </c>
      <c r="L105" s="69">
        <f t="shared" si="13"/>
        <v>0</v>
      </c>
      <c r="N105" s="69">
        <f t="shared" si="14"/>
        <v>0</v>
      </c>
      <c r="O105" s="29">
        <f t="shared" si="11"/>
        <v>0</v>
      </c>
    </row>
    <row r="106" spans="1:15" x14ac:dyDescent="0.2">
      <c r="A106">
        <v>100</v>
      </c>
      <c r="B106" s="1">
        <v>1</v>
      </c>
      <c r="F106" s="69" t="str">
        <f t="shared" si="15"/>
        <v/>
      </c>
      <c r="J106" s="69">
        <f t="shared" si="12"/>
        <v>0</v>
      </c>
      <c r="L106" s="69">
        <f t="shared" si="13"/>
        <v>0</v>
      </c>
      <c r="N106" s="69">
        <f t="shared" si="14"/>
        <v>0</v>
      </c>
      <c r="O106" s="29">
        <f t="shared" si="11"/>
        <v>0</v>
      </c>
    </row>
  </sheetData>
  <sheetProtection selectLockedCells="1"/>
  <mergeCells count="1">
    <mergeCell ref="O3:Q3"/>
  </mergeCells>
  <phoneticPr fontId="0" type="noConversion"/>
  <dataValidations count="1">
    <dataValidation type="list" allowBlank="1" showInputMessage="1" showErrorMessage="1" sqref="G7:G106">
      <formula1>HGR</formula1>
    </dataValidation>
  </dataValidations>
  <hyperlinks>
    <hyperlink ref="R5" location="HGR" display="Hegeringtabelle"/>
  </hyperlinks>
  <printOptions gridLines="1"/>
  <pageMargins left="0.27" right="0.18" top="0.35" bottom="0.3" header="0.23" footer="0.18"/>
  <pageSetup paperSize="9" orientation="landscape" r:id="rId1"/>
  <headerFooter alignWithMargins="0">
    <oddFooter>&amp;L&amp;8&amp;F-&amp;D-&amp;P/&amp;N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58"/>
  <sheetViews>
    <sheetView topLeftCell="A11" workbookViewId="0">
      <selection activeCell="J20" sqref="J20"/>
    </sheetView>
  </sheetViews>
  <sheetFormatPr baseColWidth="10" defaultRowHeight="12.75" x14ac:dyDescent="0.2"/>
  <cols>
    <col min="1" max="1" width="4" bestFit="1" customWidth="1"/>
    <col min="2" max="2" width="3.28515625" bestFit="1" customWidth="1"/>
    <col min="3" max="3" width="20.140625" customWidth="1"/>
    <col min="4" max="5" width="3.28515625" style="1" customWidth="1"/>
    <col min="6" max="6" width="3.28515625" customWidth="1"/>
    <col min="7" max="7" width="14.42578125" customWidth="1"/>
    <col min="8" max="8" width="7" customWidth="1"/>
    <col min="9" max="9" width="6.28515625" customWidth="1"/>
    <col min="10" max="10" width="7.28515625" customWidth="1"/>
    <col min="11" max="11" width="8.28515625" customWidth="1"/>
    <col min="12" max="12" width="15.140625" customWidth="1"/>
    <col min="13" max="13" width="7" customWidth="1"/>
    <col min="14" max="14" width="15.5703125" customWidth="1"/>
    <col min="15" max="15" width="11.140625" customWidth="1"/>
    <col min="16" max="16" width="9" customWidth="1"/>
    <col min="18" max="18" width="5" customWidth="1"/>
    <col min="19" max="19" width="16.140625" customWidth="1"/>
  </cols>
  <sheetData>
    <row r="1" spans="1:19" x14ac:dyDescent="0.2">
      <c r="S1" s="15"/>
    </row>
    <row r="2" spans="1:19" ht="18" x14ac:dyDescent="0.25">
      <c r="G2" s="11" t="s">
        <v>9</v>
      </c>
      <c r="K2" s="3"/>
      <c r="L2" s="3"/>
      <c r="N2" t="s">
        <v>36</v>
      </c>
      <c r="O2">
        <v>1.4</v>
      </c>
      <c r="S2" s="15"/>
    </row>
    <row r="3" spans="1:19" ht="18" x14ac:dyDescent="0.25">
      <c r="C3" s="38" t="s">
        <v>38</v>
      </c>
      <c r="K3" s="3"/>
      <c r="L3" s="3"/>
      <c r="N3" s="37" t="s">
        <v>37</v>
      </c>
      <c r="O3">
        <v>5</v>
      </c>
      <c r="S3" s="15"/>
    </row>
    <row r="4" spans="1:19" x14ac:dyDescent="0.2">
      <c r="C4" s="4">
        <f>Datum</f>
        <v>42623</v>
      </c>
      <c r="D4" s="2"/>
      <c r="E4" s="2"/>
      <c r="F4" s="2"/>
      <c r="H4" s="2"/>
      <c r="I4" s="2"/>
      <c r="J4" s="2"/>
      <c r="K4" s="1" t="s">
        <v>3</v>
      </c>
      <c r="L4" s="1"/>
      <c r="O4" s="1"/>
      <c r="S4" s="15"/>
    </row>
    <row r="5" spans="1:19" x14ac:dyDescent="0.2">
      <c r="R5" s="38"/>
      <c r="S5" s="15"/>
    </row>
    <row r="6" spans="1:19" ht="45" thickBot="1" x14ac:dyDescent="0.25">
      <c r="A6" s="5" t="s">
        <v>4</v>
      </c>
      <c r="B6" s="5" t="s">
        <v>49</v>
      </c>
      <c r="C6" s="6" t="s">
        <v>1</v>
      </c>
      <c r="D6" s="7" t="s">
        <v>5</v>
      </c>
      <c r="E6" s="7" t="s">
        <v>19</v>
      </c>
      <c r="F6" s="7" t="s">
        <v>22</v>
      </c>
      <c r="G6" s="8" t="s">
        <v>6</v>
      </c>
      <c r="H6" s="12" t="s">
        <v>11</v>
      </c>
      <c r="I6" s="8" t="s">
        <v>12</v>
      </c>
      <c r="J6" s="12" t="s">
        <v>13</v>
      </c>
      <c r="K6" s="8" t="s">
        <v>7</v>
      </c>
      <c r="L6" s="12" t="s">
        <v>17</v>
      </c>
      <c r="M6" s="8" t="s">
        <v>8</v>
      </c>
      <c r="N6" s="12" t="s">
        <v>18</v>
      </c>
      <c r="O6" s="13" t="s">
        <v>2</v>
      </c>
      <c r="P6" t="s">
        <v>23</v>
      </c>
      <c r="Q6" s="19"/>
      <c r="R6" s="16"/>
      <c r="S6" s="15"/>
    </row>
    <row r="7" spans="1:19" ht="13.5" thickTop="1" x14ac:dyDescent="0.2">
      <c r="A7" s="17">
        <v>10</v>
      </c>
      <c r="B7" s="17">
        <v>1</v>
      </c>
      <c r="C7" s="17" t="s">
        <v>97</v>
      </c>
      <c r="D7" s="17" t="s">
        <v>94</v>
      </c>
      <c r="E7" s="17"/>
      <c r="F7" s="17">
        <v>12</v>
      </c>
      <c r="G7" s="17" t="s">
        <v>14</v>
      </c>
      <c r="H7" s="17">
        <v>49</v>
      </c>
      <c r="I7" s="17">
        <v>47</v>
      </c>
      <c r="J7" s="17">
        <v>65.8</v>
      </c>
      <c r="K7" s="17">
        <v>7</v>
      </c>
      <c r="L7" s="17">
        <v>35</v>
      </c>
      <c r="M7" s="17">
        <v>12</v>
      </c>
      <c r="N7" s="17">
        <v>60</v>
      </c>
      <c r="O7" s="17">
        <v>209.8</v>
      </c>
      <c r="P7" s="18" t="str">
        <f t="shared" ref="P7:P16" si="0">IF(O6=O7,"GLEICH","")</f>
        <v/>
      </c>
    </row>
    <row r="8" spans="1:19" x14ac:dyDescent="0.2">
      <c r="A8" s="17">
        <v>7</v>
      </c>
      <c r="B8" s="17">
        <v>1</v>
      </c>
      <c r="C8" s="17" t="s">
        <v>93</v>
      </c>
      <c r="D8" s="17" t="s">
        <v>94</v>
      </c>
      <c r="E8" s="17"/>
      <c r="F8" s="17">
        <v>12</v>
      </c>
      <c r="G8" s="17" t="s">
        <v>14</v>
      </c>
      <c r="H8" s="17">
        <v>36</v>
      </c>
      <c r="I8" s="17">
        <v>44</v>
      </c>
      <c r="J8" s="17">
        <v>61.599999999999994</v>
      </c>
      <c r="K8" s="17">
        <v>6</v>
      </c>
      <c r="L8" s="17">
        <v>30</v>
      </c>
      <c r="M8" s="17">
        <v>4</v>
      </c>
      <c r="N8" s="17">
        <v>20</v>
      </c>
      <c r="O8" s="17">
        <v>147.6</v>
      </c>
      <c r="P8" s="18" t="str">
        <f t="shared" si="0"/>
        <v/>
      </c>
    </row>
    <row r="9" spans="1:19" x14ac:dyDescent="0.2">
      <c r="A9" s="17">
        <v>50</v>
      </c>
      <c r="B9">
        <v>1</v>
      </c>
      <c r="C9" t="s">
        <v>138</v>
      </c>
      <c r="D9" s="1" t="s">
        <v>94</v>
      </c>
      <c r="F9">
        <v>11</v>
      </c>
      <c r="G9" t="s">
        <v>32</v>
      </c>
      <c r="H9">
        <v>46</v>
      </c>
      <c r="I9">
        <v>45</v>
      </c>
      <c r="J9">
        <v>62.999999999999993</v>
      </c>
      <c r="K9">
        <v>6</v>
      </c>
      <c r="L9">
        <v>30</v>
      </c>
      <c r="M9">
        <v>1</v>
      </c>
      <c r="N9">
        <v>5</v>
      </c>
      <c r="O9">
        <v>144</v>
      </c>
      <c r="P9" s="18" t="str">
        <f t="shared" si="0"/>
        <v/>
      </c>
    </row>
    <row r="10" spans="1:19" x14ac:dyDescent="0.2">
      <c r="A10" s="17">
        <v>9</v>
      </c>
      <c r="B10" s="17">
        <v>1</v>
      </c>
      <c r="C10" s="17" t="s">
        <v>96</v>
      </c>
      <c r="D10" s="17" t="s">
        <v>94</v>
      </c>
      <c r="E10" s="17"/>
      <c r="F10" s="17">
        <v>12</v>
      </c>
      <c r="G10" s="17" t="s">
        <v>14</v>
      </c>
      <c r="H10" s="17">
        <v>46</v>
      </c>
      <c r="I10" s="17">
        <v>45</v>
      </c>
      <c r="J10" s="17">
        <v>62.999999999999993</v>
      </c>
      <c r="K10" s="17">
        <v>2</v>
      </c>
      <c r="L10" s="17">
        <v>10</v>
      </c>
      <c r="M10" s="17">
        <v>3</v>
      </c>
      <c r="N10" s="17">
        <v>15</v>
      </c>
      <c r="O10" s="17">
        <v>134</v>
      </c>
      <c r="P10" s="18" t="str">
        <f t="shared" si="0"/>
        <v/>
      </c>
    </row>
    <row r="11" spans="1:19" x14ac:dyDescent="0.2">
      <c r="A11" s="17">
        <v>8</v>
      </c>
      <c r="B11" s="17">
        <v>1</v>
      </c>
      <c r="C11" s="17" t="s">
        <v>95</v>
      </c>
      <c r="D11" s="17" t="s">
        <v>94</v>
      </c>
      <c r="E11" s="17"/>
      <c r="F11" s="17">
        <v>12</v>
      </c>
      <c r="G11" s="17" t="s">
        <v>14</v>
      </c>
      <c r="H11" s="17">
        <v>36</v>
      </c>
      <c r="I11" s="17">
        <v>0</v>
      </c>
      <c r="J11" s="17">
        <v>0</v>
      </c>
      <c r="K11" s="17">
        <v>7</v>
      </c>
      <c r="L11" s="17">
        <v>35</v>
      </c>
      <c r="M11" s="17">
        <v>7</v>
      </c>
      <c r="N11" s="17">
        <v>35</v>
      </c>
      <c r="O11" s="17">
        <v>106</v>
      </c>
      <c r="P11" s="18" t="str">
        <f t="shared" si="0"/>
        <v/>
      </c>
    </row>
    <row r="12" spans="1:19" x14ac:dyDescent="0.2">
      <c r="A12" s="17">
        <v>46</v>
      </c>
      <c r="B12" s="17">
        <v>1</v>
      </c>
      <c r="C12" s="17" t="s">
        <v>134</v>
      </c>
      <c r="D12" s="17"/>
      <c r="E12" s="17" t="s">
        <v>104</v>
      </c>
      <c r="F12" s="17">
        <v>4</v>
      </c>
      <c r="G12" s="17" t="s">
        <v>28</v>
      </c>
      <c r="H12" s="17">
        <v>50</v>
      </c>
      <c r="I12" s="17">
        <v>50</v>
      </c>
      <c r="J12" s="17">
        <v>70</v>
      </c>
      <c r="K12" s="17">
        <v>9</v>
      </c>
      <c r="L12" s="17">
        <v>45</v>
      </c>
      <c r="M12" s="17">
        <v>10</v>
      </c>
      <c r="N12" s="17">
        <v>50</v>
      </c>
      <c r="O12" s="17">
        <v>215</v>
      </c>
      <c r="P12" s="18" t="str">
        <f t="shared" si="0"/>
        <v/>
      </c>
    </row>
    <row r="13" spans="1:19" x14ac:dyDescent="0.2">
      <c r="A13" s="17">
        <v>45</v>
      </c>
      <c r="B13" s="17">
        <v>1</v>
      </c>
      <c r="C13" s="17" t="s">
        <v>133</v>
      </c>
      <c r="D13" s="17"/>
      <c r="E13" s="17" t="s">
        <v>104</v>
      </c>
      <c r="F13" s="17">
        <v>4</v>
      </c>
      <c r="G13" s="17" t="s">
        <v>28</v>
      </c>
      <c r="H13" s="17">
        <v>50</v>
      </c>
      <c r="I13" s="17">
        <v>50</v>
      </c>
      <c r="J13" s="17">
        <v>70</v>
      </c>
      <c r="K13" s="17">
        <v>8</v>
      </c>
      <c r="L13" s="17">
        <v>40</v>
      </c>
      <c r="M13" s="17">
        <v>7</v>
      </c>
      <c r="N13" s="17">
        <v>35</v>
      </c>
      <c r="O13" s="17">
        <v>195</v>
      </c>
      <c r="P13" s="18" t="str">
        <f t="shared" si="0"/>
        <v/>
      </c>
    </row>
    <row r="14" spans="1:19" x14ac:dyDescent="0.2">
      <c r="A14" s="17">
        <v>26</v>
      </c>
      <c r="B14" s="17">
        <v>1</v>
      </c>
      <c r="C14" s="17" t="s">
        <v>114</v>
      </c>
      <c r="D14" s="17"/>
      <c r="E14" s="17" t="s">
        <v>104</v>
      </c>
      <c r="F14" s="17">
        <v>3</v>
      </c>
      <c r="G14" s="17" t="s">
        <v>27</v>
      </c>
      <c r="H14" s="17">
        <v>49</v>
      </c>
      <c r="I14" s="17">
        <v>48</v>
      </c>
      <c r="J14" s="17">
        <v>67.199999999999989</v>
      </c>
      <c r="K14" s="17">
        <v>7</v>
      </c>
      <c r="L14" s="17">
        <v>35</v>
      </c>
      <c r="M14" s="17">
        <v>6</v>
      </c>
      <c r="N14" s="17">
        <v>30</v>
      </c>
      <c r="O14" s="17">
        <v>181.2</v>
      </c>
      <c r="P14" s="18" t="str">
        <f t="shared" si="0"/>
        <v/>
      </c>
    </row>
    <row r="15" spans="1:19" x14ac:dyDescent="0.2">
      <c r="A15" s="17">
        <v>2</v>
      </c>
      <c r="B15" s="17">
        <v>1</v>
      </c>
      <c r="C15" s="17" t="s">
        <v>88</v>
      </c>
      <c r="D15" s="17"/>
      <c r="E15" s="17" t="s">
        <v>104</v>
      </c>
      <c r="F15" s="17">
        <v>6</v>
      </c>
      <c r="G15" s="17" t="s">
        <v>10</v>
      </c>
      <c r="H15" s="17">
        <v>44</v>
      </c>
      <c r="I15" s="17">
        <v>44</v>
      </c>
      <c r="J15" s="17">
        <v>61.599999999999994</v>
      </c>
      <c r="K15" s="17">
        <v>5</v>
      </c>
      <c r="L15" s="17">
        <v>25</v>
      </c>
      <c r="M15" s="17">
        <v>5</v>
      </c>
      <c r="N15" s="17">
        <v>25</v>
      </c>
      <c r="O15" s="17">
        <v>155.6</v>
      </c>
      <c r="P15" s="18" t="str">
        <f t="shared" si="0"/>
        <v/>
      </c>
    </row>
    <row r="16" spans="1:19" x14ac:dyDescent="0.2">
      <c r="A16" s="17">
        <v>16</v>
      </c>
      <c r="B16" s="17">
        <v>1</v>
      </c>
      <c r="C16" s="17" t="s">
        <v>103</v>
      </c>
      <c r="D16" s="17"/>
      <c r="E16" s="17" t="s">
        <v>104</v>
      </c>
      <c r="F16" s="17">
        <v>11</v>
      </c>
      <c r="G16" s="17" t="s">
        <v>32</v>
      </c>
      <c r="H16" s="17">
        <v>32</v>
      </c>
      <c r="I16" s="17">
        <v>35</v>
      </c>
      <c r="J16" s="17">
        <v>49</v>
      </c>
      <c r="K16" s="17">
        <v>4</v>
      </c>
      <c r="L16" s="17">
        <v>20</v>
      </c>
      <c r="M16" s="17">
        <v>7</v>
      </c>
      <c r="N16" s="17">
        <v>35</v>
      </c>
      <c r="O16" s="17">
        <v>136</v>
      </c>
      <c r="P16" s="18" t="str">
        <f t="shared" si="0"/>
        <v/>
      </c>
    </row>
    <row r="17" spans="1:16" x14ac:dyDescent="0.2">
      <c r="A17" s="17">
        <v>4</v>
      </c>
      <c r="B17" s="17">
        <v>1</v>
      </c>
      <c r="C17" s="17" t="s">
        <v>90</v>
      </c>
      <c r="D17" s="17"/>
      <c r="E17" s="17" t="s">
        <v>104</v>
      </c>
      <c r="F17" s="17">
        <v>6</v>
      </c>
      <c r="G17" s="17" t="s">
        <v>10</v>
      </c>
      <c r="H17" s="17">
        <v>47</v>
      </c>
      <c r="I17" s="17">
        <v>28</v>
      </c>
      <c r="J17" s="17">
        <v>39.199999999999996</v>
      </c>
      <c r="K17" s="17">
        <v>4</v>
      </c>
      <c r="L17" s="17">
        <v>20</v>
      </c>
      <c r="M17" s="17">
        <v>3</v>
      </c>
      <c r="N17" s="17">
        <v>15</v>
      </c>
      <c r="O17" s="17">
        <v>121.19999999999999</v>
      </c>
      <c r="P17" s="18" t="str">
        <f t="shared" ref="P17:P55" si="1">IF(O16=O17,"GLEICH","")</f>
        <v/>
      </c>
    </row>
    <row r="18" spans="1:16" x14ac:dyDescent="0.2">
      <c r="A18" s="17">
        <v>21</v>
      </c>
      <c r="B18" s="17">
        <v>1</v>
      </c>
      <c r="C18" s="17" t="s">
        <v>109</v>
      </c>
      <c r="D18" s="17"/>
      <c r="E18" s="17" t="s">
        <v>104</v>
      </c>
      <c r="F18" s="17">
        <v>11</v>
      </c>
      <c r="G18" s="17" t="s">
        <v>32</v>
      </c>
      <c r="H18" s="17">
        <v>24</v>
      </c>
      <c r="I18" s="17">
        <v>29</v>
      </c>
      <c r="J18" s="17">
        <v>40.599999999999994</v>
      </c>
      <c r="K18" s="17">
        <v>6</v>
      </c>
      <c r="L18" s="17">
        <v>30</v>
      </c>
      <c r="M18" s="17">
        <v>3</v>
      </c>
      <c r="N18" s="17">
        <v>15</v>
      </c>
      <c r="O18" s="17">
        <v>109.6</v>
      </c>
      <c r="P18" s="18" t="str">
        <f t="shared" si="1"/>
        <v/>
      </c>
    </row>
    <row r="19" spans="1:16" x14ac:dyDescent="0.2">
      <c r="A19" s="17">
        <v>17</v>
      </c>
      <c r="B19" s="17">
        <v>1</v>
      </c>
      <c r="C19" s="17" t="s">
        <v>105</v>
      </c>
      <c r="D19" s="17"/>
      <c r="E19" s="17" t="s">
        <v>104</v>
      </c>
      <c r="F19" s="17">
        <v>11</v>
      </c>
      <c r="G19" s="17" t="s">
        <v>32</v>
      </c>
      <c r="H19" s="17">
        <v>24</v>
      </c>
      <c r="I19" s="17">
        <v>18</v>
      </c>
      <c r="J19" s="17">
        <v>25.2</v>
      </c>
      <c r="K19" s="17">
        <v>5</v>
      </c>
      <c r="L19" s="17">
        <v>25</v>
      </c>
      <c r="M19" s="17">
        <v>6</v>
      </c>
      <c r="N19" s="17">
        <v>30</v>
      </c>
      <c r="O19" s="17">
        <v>104.2</v>
      </c>
      <c r="P19" s="18" t="str">
        <f t="shared" si="1"/>
        <v/>
      </c>
    </row>
    <row r="20" spans="1:16" x14ac:dyDescent="0.2">
      <c r="A20" s="17">
        <v>34</v>
      </c>
      <c r="B20" s="17">
        <v>1</v>
      </c>
      <c r="C20" s="17" t="s">
        <v>122</v>
      </c>
      <c r="D20" s="17"/>
      <c r="E20" s="17"/>
      <c r="F20" s="17">
        <v>6</v>
      </c>
      <c r="G20" s="17" t="s">
        <v>10</v>
      </c>
      <c r="H20" s="17">
        <v>50</v>
      </c>
      <c r="I20" s="17">
        <v>49</v>
      </c>
      <c r="J20" s="17">
        <v>68.599999999999994</v>
      </c>
      <c r="K20" s="17">
        <v>10</v>
      </c>
      <c r="L20" s="17">
        <v>50</v>
      </c>
      <c r="M20" s="17">
        <v>11</v>
      </c>
      <c r="N20" s="17">
        <v>55</v>
      </c>
      <c r="O20" s="17">
        <v>223.6</v>
      </c>
      <c r="P20" s="18" t="str">
        <f t="shared" si="1"/>
        <v/>
      </c>
    </row>
    <row r="21" spans="1:16" x14ac:dyDescent="0.2">
      <c r="A21" s="17">
        <v>28</v>
      </c>
      <c r="B21" s="17">
        <v>1</v>
      </c>
      <c r="C21" s="17" t="s">
        <v>116</v>
      </c>
      <c r="D21" s="17"/>
      <c r="E21" s="17"/>
      <c r="F21" s="17">
        <v>3</v>
      </c>
      <c r="G21" s="17" t="s">
        <v>27</v>
      </c>
      <c r="H21" s="17">
        <v>49</v>
      </c>
      <c r="I21" s="17">
        <v>49</v>
      </c>
      <c r="J21" s="17">
        <v>68.599999999999994</v>
      </c>
      <c r="K21" s="17">
        <v>10</v>
      </c>
      <c r="L21" s="17">
        <v>50</v>
      </c>
      <c r="M21" s="17">
        <v>11</v>
      </c>
      <c r="N21" s="17">
        <v>55</v>
      </c>
      <c r="O21" s="17">
        <v>222.6</v>
      </c>
      <c r="P21" s="18" t="str">
        <f t="shared" si="1"/>
        <v/>
      </c>
    </row>
    <row r="22" spans="1:16" x14ac:dyDescent="0.2">
      <c r="A22" s="17">
        <v>20</v>
      </c>
      <c r="B22" s="17">
        <v>1</v>
      </c>
      <c r="C22" s="17" t="s">
        <v>108</v>
      </c>
      <c r="D22" s="17"/>
      <c r="E22" s="17"/>
      <c r="F22" s="17">
        <v>15</v>
      </c>
      <c r="G22" s="17" t="s">
        <v>53</v>
      </c>
      <c r="H22" s="17">
        <v>50</v>
      </c>
      <c r="I22" s="17">
        <v>49</v>
      </c>
      <c r="J22" s="17">
        <v>68.599999999999994</v>
      </c>
      <c r="K22" s="17">
        <v>10</v>
      </c>
      <c r="L22" s="17">
        <v>50</v>
      </c>
      <c r="M22" s="17">
        <v>10</v>
      </c>
      <c r="N22" s="17">
        <v>50</v>
      </c>
      <c r="O22" s="17">
        <v>218.6</v>
      </c>
      <c r="P22" s="18" t="str">
        <f t="shared" si="1"/>
        <v/>
      </c>
    </row>
    <row r="23" spans="1:16" x14ac:dyDescent="0.2">
      <c r="A23" s="17">
        <v>33</v>
      </c>
      <c r="B23" s="17">
        <v>1</v>
      </c>
      <c r="C23" s="17" t="s">
        <v>121</v>
      </c>
      <c r="D23" s="17"/>
      <c r="E23" s="17"/>
      <c r="F23" s="17">
        <v>3</v>
      </c>
      <c r="G23" s="17" t="s">
        <v>27</v>
      </c>
      <c r="H23" s="17">
        <v>50</v>
      </c>
      <c r="I23" s="17">
        <v>48</v>
      </c>
      <c r="J23" s="17">
        <v>67.199999999999989</v>
      </c>
      <c r="K23" s="17">
        <v>9</v>
      </c>
      <c r="L23" s="17">
        <v>45</v>
      </c>
      <c r="M23" s="17">
        <v>11</v>
      </c>
      <c r="N23" s="17">
        <v>55</v>
      </c>
      <c r="O23" s="17">
        <v>217.2</v>
      </c>
      <c r="P23" s="18" t="str">
        <f t="shared" si="1"/>
        <v/>
      </c>
    </row>
    <row r="24" spans="1:16" x14ac:dyDescent="0.2">
      <c r="A24" s="17">
        <v>22</v>
      </c>
      <c r="B24" s="17">
        <v>1</v>
      </c>
      <c r="C24" s="17" t="s">
        <v>110</v>
      </c>
      <c r="D24" s="17"/>
      <c r="E24" s="17"/>
      <c r="F24" s="17">
        <v>15</v>
      </c>
      <c r="G24" s="17" t="s">
        <v>53</v>
      </c>
      <c r="H24" s="17">
        <v>50</v>
      </c>
      <c r="I24" s="17">
        <v>45</v>
      </c>
      <c r="J24" s="17">
        <v>62.999999999999993</v>
      </c>
      <c r="K24" s="17">
        <v>9</v>
      </c>
      <c r="L24" s="17">
        <v>45</v>
      </c>
      <c r="M24" s="17">
        <v>11</v>
      </c>
      <c r="N24" s="17">
        <v>55</v>
      </c>
      <c r="O24" s="17">
        <v>213</v>
      </c>
      <c r="P24" s="18" t="str">
        <f t="shared" si="1"/>
        <v/>
      </c>
    </row>
    <row r="25" spans="1:16" x14ac:dyDescent="0.2">
      <c r="A25" s="17">
        <v>27</v>
      </c>
      <c r="B25" s="17">
        <v>1</v>
      </c>
      <c r="C25" s="17" t="s">
        <v>115</v>
      </c>
      <c r="D25" s="17"/>
      <c r="E25" s="17"/>
      <c r="F25" s="17">
        <v>3</v>
      </c>
      <c r="G25" s="17" t="s">
        <v>27</v>
      </c>
      <c r="H25" s="17">
        <v>45</v>
      </c>
      <c r="I25" s="17">
        <v>45</v>
      </c>
      <c r="J25" s="17">
        <v>62.999999999999993</v>
      </c>
      <c r="K25" s="17">
        <v>10</v>
      </c>
      <c r="L25" s="17">
        <v>50</v>
      </c>
      <c r="M25" s="17">
        <v>11</v>
      </c>
      <c r="N25" s="17">
        <v>55</v>
      </c>
      <c r="O25" s="17">
        <v>213</v>
      </c>
      <c r="P25" s="18" t="str">
        <f t="shared" si="1"/>
        <v>GLEICH</v>
      </c>
    </row>
    <row r="26" spans="1:16" x14ac:dyDescent="0.2">
      <c r="A26" s="17">
        <v>5</v>
      </c>
      <c r="B26" s="17">
        <v>1</v>
      </c>
      <c r="C26" s="17" t="s">
        <v>91</v>
      </c>
      <c r="D26" s="17"/>
      <c r="E26" s="17"/>
      <c r="F26" s="17">
        <v>9</v>
      </c>
      <c r="G26" s="17" t="s">
        <v>30</v>
      </c>
      <c r="H26" s="17">
        <v>47</v>
      </c>
      <c r="I26" s="17">
        <v>48</v>
      </c>
      <c r="J26" s="17">
        <v>67.199999999999989</v>
      </c>
      <c r="K26" s="17">
        <v>7</v>
      </c>
      <c r="L26" s="17">
        <v>35</v>
      </c>
      <c r="M26" s="17">
        <v>12</v>
      </c>
      <c r="N26" s="17">
        <v>60</v>
      </c>
      <c r="O26" s="17">
        <v>209.2</v>
      </c>
      <c r="P26" s="18" t="str">
        <f t="shared" si="1"/>
        <v/>
      </c>
    </row>
    <row r="27" spans="1:16" x14ac:dyDescent="0.2">
      <c r="A27" s="17">
        <v>13</v>
      </c>
      <c r="B27" s="17">
        <v>1</v>
      </c>
      <c r="C27" s="17" t="s">
        <v>100</v>
      </c>
      <c r="D27" s="17"/>
      <c r="E27" s="17"/>
      <c r="F27" s="17">
        <v>15</v>
      </c>
      <c r="G27" s="17" t="s">
        <v>53</v>
      </c>
      <c r="H27" s="17">
        <v>50</v>
      </c>
      <c r="I27" s="17">
        <v>49</v>
      </c>
      <c r="J27" s="17">
        <v>68.599999999999994</v>
      </c>
      <c r="K27" s="17">
        <v>9</v>
      </c>
      <c r="L27" s="17">
        <v>45</v>
      </c>
      <c r="M27" s="17">
        <v>9</v>
      </c>
      <c r="N27" s="17">
        <v>45</v>
      </c>
      <c r="O27" s="17">
        <v>208.6</v>
      </c>
      <c r="P27" s="18" t="str">
        <f t="shared" si="1"/>
        <v/>
      </c>
    </row>
    <row r="28" spans="1:16" x14ac:dyDescent="0.2">
      <c r="A28" s="17">
        <v>12</v>
      </c>
      <c r="B28" s="17">
        <v>1</v>
      </c>
      <c r="C28" s="17" t="s">
        <v>99</v>
      </c>
      <c r="D28" s="17"/>
      <c r="E28" s="17"/>
      <c r="F28" s="17">
        <v>3</v>
      </c>
      <c r="G28" s="17" t="s">
        <v>27</v>
      </c>
      <c r="H28" s="17">
        <v>50</v>
      </c>
      <c r="I28" s="17">
        <v>45</v>
      </c>
      <c r="J28" s="17">
        <v>62.999999999999993</v>
      </c>
      <c r="K28" s="17">
        <v>7</v>
      </c>
      <c r="L28" s="17">
        <v>35</v>
      </c>
      <c r="M28" s="17">
        <v>11</v>
      </c>
      <c r="N28" s="17">
        <v>55</v>
      </c>
      <c r="O28" s="17">
        <v>203</v>
      </c>
      <c r="P28" s="18" t="str">
        <f t="shared" si="1"/>
        <v/>
      </c>
    </row>
    <row r="29" spans="1:16" x14ac:dyDescent="0.2">
      <c r="A29" s="17">
        <v>19</v>
      </c>
      <c r="B29" s="17">
        <v>1</v>
      </c>
      <c r="C29" s="17" t="s">
        <v>107</v>
      </c>
      <c r="D29" s="17"/>
      <c r="E29" s="17"/>
      <c r="F29" s="17">
        <v>15</v>
      </c>
      <c r="G29" s="17" t="s">
        <v>53</v>
      </c>
      <c r="H29" s="17">
        <v>48</v>
      </c>
      <c r="I29" s="17">
        <v>50</v>
      </c>
      <c r="J29" s="17">
        <v>70</v>
      </c>
      <c r="K29" s="17">
        <v>10</v>
      </c>
      <c r="L29" s="17">
        <v>50</v>
      </c>
      <c r="M29" s="17">
        <v>7</v>
      </c>
      <c r="N29" s="17">
        <v>35</v>
      </c>
      <c r="O29" s="17">
        <v>203</v>
      </c>
      <c r="P29" s="18" t="str">
        <f t="shared" si="1"/>
        <v>GLEICH</v>
      </c>
    </row>
    <row r="30" spans="1:16" x14ac:dyDescent="0.2">
      <c r="A30" s="17">
        <v>38</v>
      </c>
      <c r="B30" s="17">
        <v>1</v>
      </c>
      <c r="C30" s="17" t="s">
        <v>126</v>
      </c>
      <c r="D30" s="17"/>
      <c r="E30" s="17"/>
      <c r="F30" s="17">
        <v>14</v>
      </c>
      <c r="G30" s="17" t="s">
        <v>34</v>
      </c>
      <c r="H30" s="17">
        <v>48</v>
      </c>
      <c r="I30" s="17">
        <v>32</v>
      </c>
      <c r="J30" s="17">
        <v>44.8</v>
      </c>
      <c r="K30" s="17">
        <v>10</v>
      </c>
      <c r="L30" s="17">
        <v>50</v>
      </c>
      <c r="M30" s="17">
        <v>12</v>
      </c>
      <c r="N30" s="17">
        <v>60</v>
      </c>
      <c r="O30" s="17">
        <v>202.8</v>
      </c>
      <c r="P30" s="18" t="str">
        <f t="shared" si="1"/>
        <v/>
      </c>
    </row>
    <row r="31" spans="1:16" x14ac:dyDescent="0.2">
      <c r="A31" s="17">
        <v>48</v>
      </c>
      <c r="B31" s="17">
        <v>1</v>
      </c>
      <c r="C31" s="17" t="s">
        <v>136</v>
      </c>
      <c r="D31" s="17"/>
      <c r="E31" s="17"/>
      <c r="F31" s="17">
        <v>11</v>
      </c>
      <c r="G31" s="17" t="s">
        <v>32</v>
      </c>
      <c r="H31" s="17">
        <v>47</v>
      </c>
      <c r="I31" s="17">
        <v>46</v>
      </c>
      <c r="J31" s="17">
        <v>64.399999999999991</v>
      </c>
      <c r="K31" s="17">
        <v>9</v>
      </c>
      <c r="L31" s="17">
        <v>45</v>
      </c>
      <c r="M31" s="17">
        <v>9</v>
      </c>
      <c r="N31" s="17">
        <v>45</v>
      </c>
      <c r="O31" s="17">
        <v>201.39999999999998</v>
      </c>
      <c r="P31" s="18" t="str">
        <f t="shared" si="1"/>
        <v/>
      </c>
    </row>
    <row r="32" spans="1:16" x14ac:dyDescent="0.2">
      <c r="A32" s="17">
        <v>11</v>
      </c>
      <c r="B32" s="17">
        <v>1</v>
      </c>
      <c r="C32" s="17" t="s">
        <v>98</v>
      </c>
      <c r="D32" s="17"/>
      <c r="E32" s="17"/>
      <c r="F32" s="17">
        <v>7</v>
      </c>
      <c r="G32" s="17" t="s">
        <v>15</v>
      </c>
      <c r="H32" s="17">
        <v>50</v>
      </c>
      <c r="I32" s="17">
        <v>48</v>
      </c>
      <c r="J32" s="17">
        <v>67.199999999999989</v>
      </c>
      <c r="K32" s="17">
        <v>7</v>
      </c>
      <c r="L32" s="17">
        <v>35</v>
      </c>
      <c r="M32" s="17">
        <v>9</v>
      </c>
      <c r="N32" s="17">
        <v>45</v>
      </c>
      <c r="O32" s="17">
        <v>197.2</v>
      </c>
      <c r="P32" s="18" t="str">
        <f t="shared" si="1"/>
        <v/>
      </c>
    </row>
    <row r="33" spans="1:16" x14ac:dyDescent="0.2">
      <c r="A33" s="17">
        <v>43</v>
      </c>
      <c r="B33" s="17">
        <v>1</v>
      </c>
      <c r="C33" s="17" t="s">
        <v>131</v>
      </c>
      <c r="D33" s="17"/>
      <c r="E33" s="17"/>
      <c r="F33" s="17">
        <v>14</v>
      </c>
      <c r="G33" s="17" t="s">
        <v>34</v>
      </c>
      <c r="H33" s="17">
        <v>49</v>
      </c>
      <c r="I33" s="17">
        <v>38</v>
      </c>
      <c r="J33" s="17">
        <v>53.199999999999996</v>
      </c>
      <c r="K33" s="17">
        <v>10</v>
      </c>
      <c r="L33" s="17">
        <v>50</v>
      </c>
      <c r="M33" s="17">
        <v>9</v>
      </c>
      <c r="N33" s="17">
        <v>45</v>
      </c>
      <c r="O33" s="17">
        <v>197.2</v>
      </c>
      <c r="P33" s="18" t="str">
        <f t="shared" si="1"/>
        <v>GLEICH</v>
      </c>
    </row>
    <row r="34" spans="1:16" x14ac:dyDescent="0.2">
      <c r="A34" s="17">
        <v>39</v>
      </c>
      <c r="B34" s="17">
        <v>1</v>
      </c>
      <c r="C34" s="17" t="s">
        <v>127</v>
      </c>
      <c r="D34" s="17"/>
      <c r="E34" s="17"/>
      <c r="F34" s="17">
        <v>13</v>
      </c>
      <c r="G34" s="17" t="s">
        <v>33</v>
      </c>
      <c r="H34" s="17">
        <v>47</v>
      </c>
      <c r="I34" s="17">
        <v>46</v>
      </c>
      <c r="J34" s="17">
        <v>64.399999999999991</v>
      </c>
      <c r="K34" s="17">
        <v>8</v>
      </c>
      <c r="L34" s="17">
        <v>40</v>
      </c>
      <c r="M34" s="17">
        <v>8</v>
      </c>
      <c r="N34" s="17">
        <v>40</v>
      </c>
      <c r="O34" s="17">
        <v>191.39999999999998</v>
      </c>
      <c r="P34" s="18" t="str">
        <f t="shared" si="1"/>
        <v/>
      </c>
    </row>
    <row r="35" spans="1:16" x14ac:dyDescent="0.2">
      <c r="A35" s="17">
        <v>41</v>
      </c>
      <c r="B35" s="17">
        <v>1</v>
      </c>
      <c r="C35" s="17" t="s">
        <v>129</v>
      </c>
      <c r="D35" s="17"/>
      <c r="E35" s="17"/>
      <c r="F35" s="17">
        <v>9</v>
      </c>
      <c r="G35" s="17" t="s">
        <v>30</v>
      </c>
      <c r="H35" s="17">
        <v>48</v>
      </c>
      <c r="I35" s="17">
        <v>45</v>
      </c>
      <c r="J35" s="17">
        <v>62.999999999999993</v>
      </c>
      <c r="K35" s="17">
        <v>8</v>
      </c>
      <c r="L35" s="17">
        <v>40</v>
      </c>
      <c r="M35" s="17">
        <v>7</v>
      </c>
      <c r="N35" s="17">
        <v>35</v>
      </c>
      <c r="O35" s="17">
        <v>186</v>
      </c>
      <c r="P35" s="18" t="str">
        <f t="shared" si="1"/>
        <v/>
      </c>
    </row>
    <row r="36" spans="1:16" x14ac:dyDescent="0.2">
      <c r="A36" s="17">
        <v>44</v>
      </c>
      <c r="B36" s="17">
        <v>1</v>
      </c>
      <c r="C36" s="17" t="s">
        <v>132</v>
      </c>
      <c r="D36" s="17"/>
      <c r="E36" s="17"/>
      <c r="F36" s="17">
        <v>12</v>
      </c>
      <c r="G36" s="17" t="s">
        <v>14</v>
      </c>
      <c r="H36" s="17">
        <v>50</v>
      </c>
      <c r="I36" s="17">
        <v>45</v>
      </c>
      <c r="J36" s="17">
        <v>62.999999999999993</v>
      </c>
      <c r="K36" s="17">
        <v>8</v>
      </c>
      <c r="L36" s="17">
        <v>40</v>
      </c>
      <c r="M36" s="17">
        <v>6</v>
      </c>
      <c r="N36" s="17">
        <v>30</v>
      </c>
      <c r="O36" s="17">
        <v>183</v>
      </c>
      <c r="P36" s="18" t="str">
        <f t="shared" si="1"/>
        <v/>
      </c>
    </row>
    <row r="37" spans="1:16" x14ac:dyDescent="0.2">
      <c r="A37" s="17">
        <v>30</v>
      </c>
      <c r="B37" s="17">
        <v>1</v>
      </c>
      <c r="C37" s="17" t="s">
        <v>118</v>
      </c>
      <c r="D37" s="17"/>
      <c r="E37" s="17"/>
      <c r="F37" s="17">
        <v>15</v>
      </c>
      <c r="G37" s="17" t="s">
        <v>53</v>
      </c>
      <c r="H37" s="17">
        <v>47</v>
      </c>
      <c r="I37" s="17">
        <v>46</v>
      </c>
      <c r="J37" s="17">
        <v>64.399999999999991</v>
      </c>
      <c r="K37" s="17">
        <v>5</v>
      </c>
      <c r="L37" s="17">
        <v>25</v>
      </c>
      <c r="M37" s="17">
        <v>9</v>
      </c>
      <c r="N37" s="17">
        <v>45</v>
      </c>
      <c r="O37" s="17">
        <v>181.39999999999998</v>
      </c>
      <c r="P37" s="18" t="str">
        <f t="shared" si="1"/>
        <v/>
      </c>
    </row>
    <row r="38" spans="1:16" x14ac:dyDescent="0.2">
      <c r="A38" s="17">
        <v>31</v>
      </c>
      <c r="B38" s="17">
        <v>1</v>
      </c>
      <c r="C38" s="17" t="s">
        <v>119</v>
      </c>
      <c r="D38" s="17"/>
      <c r="E38" s="17"/>
      <c r="F38" s="17">
        <v>9</v>
      </c>
      <c r="G38" s="17" t="s">
        <v>30</v>
      </c>
      <c r="H38" s="17">
        <v>50</v>
      </c>
      <c r="I38" s="17">
        <v>50</v>
      </c>
      <c r="J38" s="17">
        <v>70</v>
      </c>
      <c r="K38" s="17">
        <v>9</v>
      </c>
      <c r="L38" s="17">
        <v>45</v>
      </c>
      <c r="M38" s="17">
        <v>3</v>
      </c>
      <c r="N38" s="17">
        <v>15</v>
      </c>
      <c r="O38" s="17">
        <v>180</v>
      </c>
      <c r="P38" s="18" t="str">
        <f t="shared" si="1"/>
        <v/>
      </c>
    </row>
    <row r="39" spans="1:16" x14ac:dyDescent="0.2">
      <c r="A39" s="17">
        <v>15</v>
      </c>
      <c r="B39" s="17">
        <v>1</v>
      </c>
      <c r="C39" s="17" t="s">
        <v>102</v>
      </c>
      <c r="D39" s="17"/>
      <c r="E39" s="17"/>
      <c r="F39" s="17">
        <v>9</v>
      </c>
      <c r="G39" s="17" t="s">
        <v>30</v>
      </c>
      <c r="H39" s="17">
        <v>49</v>
      </c>
      <c r="I39" s="17">
        <v>50</v>
      </c>
      <c r="J39" s="17">
        <v>70</v>
      </c>
      <c r="K39" s="17">
        <v>9</v>
      </c>
      <c r="L39" s="17">
        <v>45</v>
      </c>
      <c r="M39" s="17">
        <v>3</v>
      </c>
      <c r="N39" s="17">
        <v>15</v>
      </c>
      <c r="O39" s="17">
        <v>179</v>
      </c>
      <c r="P39" s="18" t="str">
        <f t="shared" si="1"/>
        <v/>
      </c>
    </row>
    <row r="40" spans="1:16" x14ac:dyDescent="0.2">
      <c r="A40" s="17">
        <v>40</v>
      </c>
      <c r="B40" s="17">
        <v>1</v>
      </c>
      <c r="C40" s="17" t="s">
        <v>128</v>
      </c>
      <c r="D40" s="17"/>
      <c r="E40" s="17"/>
      <c r="F40" s="17">
        <v>4</v>
      </c>
      <c r="G40" s="17" t="s">
        <v>28</v>
      </c>
      <c r="H40" s="17">
        <v>47</v>
      </c>
      <c r="I40" s="17">
        <v>45</v>
      </c>
      <c r="J40" s="17">
        <v>62.999999999999993</v>
      </c>
      <c r="K40" s="17">
        <v>8</v>
      </c>
      <c r="L40" s="17">
        <v>40</v>
      </c>
      <c r="M40" s="17">
        <v>5</v>
      </c>
      <c r="N40" s="17">
        <v>25</v>
      </c>
      <c r="O40" s="17">
        <v>175</v>
      </c>
      <c r="P40" s="18" t="str">
        <f t="shared" si="1"/>
        <v/>
      </c>
    </row>
    <row r="41" spans="1:16" x14ac:dyDescent="0.2">
      <c r="A41" s="17">
        <v>37</v>
      </c>
      <c r="B41" s="17">
        <v>1</v>
      </c>
      <c r="C41" s="17" t="s">
        <v>125</v>
      </c>
      <c r="D41" s="17"/>
      <c r="E41" s="17"/>
      <c r="F41" s="17">
        <v>13</v>
      </c>
      <c r="G41" s="17" t="s">
        <v>33</v>
      </c>
      <c r="H41" s="17">
        <v>49</v>
      </c>
      <c r="I41" s="17">
        <v>47</v>
      </c>
      <c r="J41" s="17">
        <v>65.8</v>
      </c>
      <c r="K41" s="17">
        <v>6</v>
      </c>
      <c r="L41" s="17">
        <v>30</v>
      </c>
      <c r="M41" s="17">
        <v>6</v>
      </c>
      <c r="N41" s="17">
        <v>30</v>
      </c>
      <c r="O41" s="17">
        <v>174.8</v>
      </c>
      <c r="P41" s="18" t="str">
        <f t="shared" si="1"/>
        <v/>
      </c>
    </row>
    <row r="42" spans="1:16" x14ac:dyDescent="0.2">
      <c r="A42" s="17">
        <v>35</v>
      </c>
      <c r="B42" s="17">
        <v>1</v>
      </c>
      <c r="C42" s="17" t="s">
        <v>123</v>
      </c>
      <c r="D42" s="17"/>
      <c r="E42" s="17"/>
      <c r="F42" s="17">
        <v>13</v>
      </c>
      <c r="G42" s="17" t="s">
        <v>33</v>
      </c>
      <c r="H42" s="17">
        <v>38</v>
      </c>
      <c r="I42" s="17">
        <v>45</v>
      </c>
      <c r="J42" s="17">
        <v>62.999999999999993</v>
      </c>
      <c r="K42" s="17">
        <v>8</v>
      </c>
      <c r="L42" s="17">
        <v>40</v>
      </c>
      <c r="M42" s="17">
        <v>6</v>
      </c>
      <c r="N42" s="17">
        <v>30</v>
      </c>
      <c r="O42" s="17">
        <v>171</v>
      </c>
      <c r="P42" s="18" t="str">
        <f t="shared" si="1"/>
        <v/>
      </c>
    </row>
    <row r="43" spans="1:16" x14ac:dyDescent="0.2">
      <c r="A43" s="17">
        <v>14</v>
      </c>
      <c r="B43" s="17">
        <v>1</v>
      </c>
      <c r="C43" s="17" t="s">
        <v>101</v>
      </c>
      <c r="D43" s="17"/>
      <c r="E43" s="17"/>
      <c r="F43" s="17">
        <v>15</v>
      </c>
      <c r="G43" s="17" t="s">
        <v>53</v>
      </c>
      <c r="H43" s="17">
        <v>47</v>
      </c>
      <c r="I43" s="17">
        <v>26</v>
      </c>
      <c r="J43" s="17">
        <v>36.4</v>
      </c>
      <c r="K43" s="17">
        <v>5</v>
      </c>
      <c r="L43" s="17">
        <v>25</v>
      </c>
      <c r="M43" s="17">
        <v>12</v>
      </c>
      <c r="N43" s="17">
        <v>60</v>
      </c>
      <c r="O43" s="17">
        <v>168.4</v>
      </c>
      <c r="P43" s="18" t="str">
        <f t="shared" si="1"/>
        <v/>
      </c>
    </row>
    <row r="44" spans="1:16" x14ac:dyDescent="0.2">
      <c r="A44" s="17">
        <v>3</v>
      </c>
      <c r="B44" s="17">
        <v>1</v>
      </c>
      <c r="C44" s="17" t="s">
        <v>89</v>
      </c>
      <c r="D44" s="17"/>
      <c r="E44" s="17"/>
      <c r="F44" s="17">
        <v>6</v>
      </c>
      <c r="G44" s="17" t="s">
        <v>10</v>
      </c>
      <c r="H44" s="17">
        <v>47</v>
      </c>
      <c r="I44" s="17">
        <v>47</v>
      </c>
      <c r="J44" s="17">
        <v>65.8</v>
      </c>
      <c r="K44" s="17">
        <v>7</v>
      </c>
      <c r="L44" s="17">
        <v>35</v>
      </c>
      <c r="M44" s="17">
        <v>4</v>
      </c>
      <c r="N44" s="17">
        <v>20</v>
      </c>
      <c r="O44" s="17">
        <v>167.8</v>
      </c>
      <c r="P44" s="18" t="str">
        <f t="shared" si="1"/>
        <v/>
      </c>
    </row>
    <row r="45" spans="1:16" x14ac:dyDescent="0.2">
      <c r="A45" s="17">
        <v>32</v>
      </c>
      <c r="B45" s="17">
        <v>1</v>
      </c>
      <c r="C45" s="17" t="s">
        <v>120</v>
      </c>
      <c r="D45" s="17"/>
      <c r="E45" s="17"/>
      <c r="F45" s="17">
        <v>15</v>
      </c>
      <c r="G45" s="17" t="s">
        <v>53</v>
      </c>
      <c r="H45" s="17">
        <v>48</v>
      </c>
      <c r="I45" s="17">
        <v>35</v>
      </c>
      <c r="J45" s="17">
        <v>49</v>
      </c>
      <c r="K45" s="17">
        <v>9</v>
      </c>
      <c r="L45" s="17">
        <v>45</v>
      </c>
      <c r="M45" s="17">
        <v>5</v>
      </c>
      <c r="N45" s="17">
        <v>25</v>
      </c>
      <c r="O45" s="17">
        <v>167</v>
      </c>
      <c r="P45" s="18" t="str">
        <f t="shared" si="1"/>
        <v/>
      </c>
    </row>
    <row r="46" spans="1:16" x14ac:dyDescent="0.2">
      <c r="A46" s="17">
        <v>42</v>
      </c>
      <c r="B46" s="17">
        <v>1</v>
      </c>
      <c r="C46" s="17" t="s">
        <v>130</v>
      </c>
      <c r="D46" s="17"/>
      <c r="E46" s="17"/>
      <c r="F46" s="17">
        <v>7</v>
      </c>
      <c r="G46" s="17" t="s">
        <v>15</v>
      </c>
      <c r="H46" s="17">
        <v>39</v>
      </c>
      <c r="I46" s="17">
        <v>41</v>
      </c>
      <c r="J46" s="17">
        <v>57.4</v>
      </c>
      <c r="K46" s="17">
        <v>4</v>
      </c>
      <c r="L46" s="17">
        <v>20</v>
      </c>
      <c r="M46" s="17">
        <v>10</v>
      </c>
      <c r="N46" s="17">
        <v>50</v>
      </c>
      <c r="O46" s="17">
        <v>166.4</v>
      </c>
      <c r="P46" s="18" t="str">
        <f t="shared" si="1"/>
        <v/>
      </c>
    </row>
    <row r="47" spans="1:16" x14ac:dyDescent="0.2">
      <c r="A47" s="17">
        <v>49</v>
      </c>
      <c r="B47" s="17">
        <v>1</v>
      </c>
      <c r="C47" s="17" t="s">
        <v>137</v>
      </c>
      <c r="D47" s="17"/>
      <c r="E47" s="17"/>
      <c r="F47" s="17">
        <v>14</v>
      </c>
      <c r="G47" s="17" t="s">
        <v>34</v>
      </c>
      <c r="H47" s="17">
        <v>49</v>
      </c>
      <c r="I47" s="17">
        <v>48</v>
      </c>
      <c r="J47" s="17">
        <v>67.199999999999989</v>
      </c>
      <c r="K47" s="17">
        <v>6</v>
      </c>
      <c r="L47" s="17">
        <v>30</v>
      </c>
      <c r="M47" s="17">
        <v>4</v>
      </c>
      <c r="N47" s="17">
        <v>20</v>
      </c>
      <c r="O47" s="17">
        <v>166.2</v>
      </c>
      <c r="P47" s="18" t="str">
        <f t="shared" si="1"/>
        <v/>
      </c>
    </row>
    <row r="48" spans="1:16" x14ac:dyDescent="0.2">
      <c r="A48" s="17">
        <v>24</v>
      </c>
      <c r="B48" s="17">
        <v>1</v>
      </c>
      <c r="C48" s="17" t="s">
        <v>112</v>
      </c>
      <c r="D48" s="17"/>
      <c r="E48" s="17"/>
      <c r="F48" s="17">
        <v>2</v>
      </c>
      <c r="G48" s="17" t="s">
        <v>16</v>
      </c>
      <c r="H48" s="17">
        <v>48</v>
      </c>
      <c r="I48" s="17">
        <v>37</v>
      </c>
      <c r="J48" s="17">
        <v>51.8</v>
      </c>
      <c r="K48" s="17">
        <v>10</v>
      </c>
      <c r="L48" s="17">
        <v>50</v>
      </c>
      <c r="M48" s="17">
        <v>3</v>
      </c>
      <c r="N48" s="17">
        <v>15</v>
      </c>
      <c r="O48" s="17">
        <v>164.8</v>
      </c>
      <c r="P48" s="18" t="str">
        <f t="shared" si="1"/>
        <v/>
      </c>
    </row>
    <row r="49" spans="1:16" x14ac:dyDescent="0.2">
      <c r="A49" s="17">
        <v>6</v>
      </c>
      <c r="B49" s="17">
        <v>1</v>
      </c>
      <c r="C49" s="17" t="s">
        <v>92</v>
      </c>
      <c r="D49" s="17"/>
      <c r="E49" s="17"/>
      <c r="F49" s="17">
        <v>9</v>
      </c>
      <c r="G49" s="17" t="s">
        <v>30</v>
      </c>
      <c r="H49" s="17">
        <v>49</v>
      </c>
      <c r="I49" s="17">
        <v>45</v>
      </c>
      <c r="J49" s="17">
        <v>62.999999999999993</v>
      </c>
      <c r="K49" s="17">
        <v>3</v>
      </c>
      <c r="L49" s="17">
        <v>15</v>
      </c>
      <c r="M49" s="17">
        <v>7</v>
      </c>
      <c r="N49" s="17">
        <v>35</v>
      </c>
      <c r="O49" s="17">
        <v>162</v>
      </c>
      <c r="P49" s="18" t="str">
        <f t="shared" si="1"/>
        <v/>
      </c>
    </row>
    <row r="50" spans="1:16" x14ac:dyDescent="0.2">
      <c r="A50" s="17">
        <v>29</v>
      </c>
      <c r="B50" s="17">
        <v>1</v>
      </c>
      <c r="C50" s="17" t="s">
        <v>117</v>
      </c>
      <c r="D50" s="17"/>
      <c r="E50" s="17"/>
      <c r="F50" s="17">
        <v>15</v>
      </c>
      <c r="G50" s="17" t="s">
        <v>53</v>
      </c>
      <c r="H50" s="17">
        <v>50</v>
      </c>
      <c r="I50" s="17">
        <v>45</v>
      </c>
      <c r="J50" s="17">
        <v>62.999999999999993</v>
      </c>
      <c r="K50" s="17">
        <v>3</v>
      </c>
      <c r="L50" s="17">
        <v>15</v>
      </c>
      <c r="M50" s="17">
        <v>6</v>
      </c>
      <c r="N50" s="17">
        <v>30</v>
      </c>
      <c r="O50" s="17">
        <v>158</v>
      </c>
      <c r="P50" s="18" t="str">
        <f t="shared" si="1"/>
        <v/>
      </c>
    </row>
    <row r="51" spans="1:16" x14ac:dyDescent="0.2">
      <c r="A51" s="17">
        <v>25</v>
      </c>
      <c r="B51" s="17">
        <v>1</v>
      </c>
      <c r="C51" s="17" t="s">
        <v>113</v>
      </c>
      <c r="D51" s="17"/>
      <c r="E51" s="17"/>
      <c r="F51" s="17">
        <v>15</v>
      </c>
      <c r="G51" s="17" t="s">
        <v>53</v>
      </c>
      <c r="H51" s="17">
        <v>48</v>
      </c>
      <c r="I51" s="17">
        <v>46</v>
      </c>
      <c r="J51" s="17">
        <v>64.399999999999991</v>
      </c>
      <c r="K51" s="17">
        <v>8</v>
      </c>
      <c r="L51" s="17">
        <v>40</v>
      </c>
      <c r="M51" s="17">
        <v>1</v>
      </c>
      <c r="N51" s="17">
        <v>5</v>
      </c>
      <c r="O51" s="17">
        <v>157.39999999999998</v>
      </c>
      <c r="P51" s="18" t="str">
        <f t="shared" si="1"/>
        <v/>
      </c>
    </row>
    <row r="52" spans="1:16" x14ac:dyDescent="0.2">
      <c r="A52" s="17">
        <v>18</v>
      </c>
      <c r="B52" s="17">
        <v>1</v>
      </c>
      <c r="C52" s="17" t="s">
        <v>106</v>
      </c>
      <c r="D52" s="17"/>
      <c r="E52" s="17"/>
      <c r="F52" s="17">
        <v>13</v>
      </c>
      <c r="G52" s="17" t="s">
        <v>33</v>
      </c>
      <c r="H52" s="17">
        <v>49</v>
      </c>
      <c r="I52" s="17">
        <v>30</v>
      </c>
      <c r="J52" s="17">
        <v>42</v>
      </c>
      <c r="K52" s="17">
        <v>10</v>
      </c>
      <c r="L52" s="17">
        <v>50</v>
      </c>
      <c r="M52" s="17">
        <v>3</v>
      </c>
      <c r="N52" s="17">
        <v>15</v>
      </c>
      <c r="O52" s="17">
        <v>156</v>
      </c>
      <c r="P52" s="18" t="str">
        <f t="shared" si="1"/>
        <v/>
      </c>
    </row>
    <row r="53" spans="1:16" x14ac:dyDescent="0.2">
      <c r="A53" s="17">
        <v>47</v>
      </c>
      <c r="B53" s="17">
        <v>1</v>
      </c>
      <c r="C53" s="17" t="s">
        <v>135</v>
      </c>
      <c r="D53" s="17"/>
      <c r="E53" s="17"/>
      <c r="F53" s="17">
        <v>11</v>
      </c>
      <c r="G53" s="17" t="s">
        <v>32</v>
      </c>
      <c r="H53" s="17">
        <v>48</v>
      </c>
      <c r="I53" s="17">
        <v>49</v>
      </c>
      <c r="J53" s="17">
        <v>68.599999999999994</v>
      </c>
      <c r="K53" s="17">
        <v>5</v>
      </c>
      <c r="L53" s="17">
        <v>25</v>
      </c>
      <c r="M53" s="17">
        <v>2</v>
      </c>
      <c r="N53" s="17">
        <v>10</v>
      </c>
      <c r="O53" s="17">
        <v>151.6</v>
      </c>
      <c r="P53" s="18" t="str">
        <f t="shared" si="1"/>
        <v/>
      </c>
    </row>
    <row r="54" spans="1:16" x14ac:dyDescent="0.2">
      <c r="A54" s="17">
        <v>36</v>
      </c>
      <c r="B54" s="17">
        <v>1</v>
      </c>
      <c r="C54" s="17" t="s">
        <v>124</v>
      </c>
      <c r="D54" s="17"/>
      <c r="E54" s="17"/>
      <c r="F54" s="17">
        <v>13</v>
      </c>
      <c r="G54" s="17" t="s">
        <v>33</v>
      </c>
      <c r="H54" s="17">
        <v>25</v>
      </c>
      <c r="I54" s="17">
        <v>38</v>
      </c>
      <c r="J54" s="17">
        <v>53.199999999999996</v>
      </c>
      <c r="K54" s="17">
        <v>7</v>
      </c>
      <c r="L54" s="17">
        <v>35</v>
      </c>
      <c r="M54" s="17">
        <v>4</v>
      </c>
      <c r="N54" s="17">
        <v>20</v>
      </c>
      <c r="O54" s="17">
        <v>133.19999999999999</v>
      </c>
      <c r="P54" s="18" t="str">
        <f t="shared" si="1"/>
        <v/>
      </c>
    </row>
    <row r="55" spans="1:16" x14ac:dyDescent="0.2">
      <c r="A55" s="17">
        <v>1</v>
      </c>
      <c r="B55" s="17">
        <v>1</v>
      </c>
      <c r="C55" s="17" t="s">
        <v>87</v>
      </c>
      <c r="D55" s="17"/>
      <c r="E55" s="17"/>
      <c r="F55" s="17">
        <v>6</v>
      </c>
      <c r="G55" s="17" t="s">
        <v>10</v>
      </c>
      <c r="H55" s="17">
        <v>46</v>
      </c>
      <c r="I55" s="17">
        <v>26</v>
      </c>
      <c r="J55" s="17">
        <v>36.4</v>
      </c>
      <c r="K55" s="17">
        <v>7</v>
      </c>
      <c r="L55" s="17">
        <v>35</v>
      </c>
      <c r="M55" s="17">
        <v>0</v>
      </c>
      <c r="N55" s="17">
        <v>0</v>
      </c>
      <c r="O55" s="17">
        <v>117.4</v>
      </c>
      <c r="P55" s="18" t="str">
        <f t="shared" si="1"/>
        <v/>
      </c>
    </row>
    <row r="56" spans="1:16" x14ac:dyDescent="0.2">
      <c r="A56" s="17">
        <v>23</v>
      </c>
      <c r="B56" s="17">
        <v>1</v>
      </c>
      <c r="C56" s="17" t="s">
        <v>111</v>
      </c>
      <c r="D56" s="17"/>
      <c r="E56" s="17"/>
      <c r="F56" s="17">
        <v>2</v>
      </c>
      <c r="G56" s="17" t="s">
        <v>16</v>
      </c>
      <c r="H56" s="17">
        <v>17</v>
      </c>
      <c r="I56" s="17">
        <v>26</v>
      </c>
      <c r="J56" s="17">
        <v>36.4</v>
      </c>
      <c r="K56" s="17">
        <v>5</v>
      </c>
      <c r="L56" s="17">
        <v>25</v>
      </c>
      <c r="M56" s="17">
        <v>4</v>
      </c>
      <c r="N56" s="17">
        <v>20</v>
      </c>
      <c r="O56" s="17">
        <v>98.4</v>
      </c>
    </row>
    <row r="57" spans="1:16" x14ac:dyDescent="0.2">
      <c r="A57" s="17"/>
    </row>
    <row r="58" spans="1:16" x14ac:dyDescent="0.2">
      <c r="A58" s="17"/>
    </row>
  </sheetData>
  <sortState ref="A12:O19">
    <sortCondition ref="D12:D19"/>
    <sortCondition ref="E12:E19"/>
    <sortCondition descending="1" ref="O12:O1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R76"/>
  <sheetViews>
    <sheetView workbookViewId="0">
      <selection activeCell="R6" sqref="R6"/>
    </sheetView>
  </sheetViews>
  <sheetFormatPr baseColWidth="10" defaultRowHeight="12.75" x14ac:dyDescent="0.2"/>
  <cols>
    <col min="1" max="1" width="4.28515625" customWidth="1"/>
    <col min="2" max="2" width="3.28515625" bestFit="1" customWidth="1"/>
    <col min="3" max="3" width="20.140625" customWidth="1"/>
    <col min="4" max="6" width="3.28515625" customWidth="1"/>
    <col min="7" max="7" width="17.140625" customWidth="1"/>
    <col min="8" max="8" width="7" customWidth="1"/>
    <col min="9" max="9" width="6.28515625" customWidth="1"/>
    <col min="10" max="10" width="7.28515625" customWidth="1"/>
    <col min="11" max="11" width="8.28515625" customWidth="1"/>
    <col min="12" max="12" width="15.140625" customWidth="1"/>
    <col min="13" max="13" width="7" customWidth="1"/>
    <col min="14" max="14" width="15.5703125" customWidth="1"/>
    <col min="15" max="15" width="11.140625" customWidth="1"/>
    <col min="16" max="16" width="9" customWidth="1"/>
    <col min="18" max="18" width="44.85546875" customWidth="1"/>
  </cols>
  <sheetData>
    <row r="2" spans="1:18" ht="18" x14ac:dyDescent="0.25">
      <c r="G2" s="11" t="s">
        <v>9</v>
      </c>
      <c r="K2" s="3"/>
      <c r="L2" s="3"/>
      <c r="N2" t="s">
        <v>36</v>
      </c>
      <c r="O2">
        <v>1.4</v>
      </c>
    </row>
    <row r="3" spans="1:18" ht="18" x14ac:dyDescent="0.25">
      <c r="K3" s="3"/>
      <c r="L3" s="3"/>
      <c r="N3" s="37" t="s">
        <v>37</v>
      </c>
      <c r="O3">
        <v>5</v>
      </c>
    </row>
    <row r="4" spans="1:18" x14ac:dyDescent="0.2">
      <c r="C4" s="4">
        <f>Datum</f>
        <v>42623</v>
      </c>
      <c r="D4" s="2"/>
      <c r="E4" s="2"/>
      <c r="F4" s="2"/>
      <c r="H4" s="2"/>
      <c r="I4" s="2"/>
      <c r="J4" s="2"/>
      <c r="K4" s="1" t="s">
        <v>56</v>
      </c>
      <c r="L4" s="1"/>
      <c r="O4" s="1"/>
    </row>
    <row r="6" spans="1:18" ht="45" thickBot="1" x14ac:dyDescent="0.25">
      <c r="A6" s="5" t="s">
        <v>4</v>
      </c>
      <c r="B6" s="55" t="s">
        <v>49</v>
      </c>
      <c r="C6" s="6" t="s">
        <v>1</v>
      </c>
      <c r="D6" s="7" t="s">
        <v>5</v>
      </c>
      <c r="E6" s="7" t="s">
        <v>19</v>
      </c>
      <c r="F6" s="7" t="s">
        <v>22</v>
      </c>
      <c r="G6" s="8" t="s">
        <v>6</v>
      </c>
      <c r="H6" s="12" t="s">
        <v>11</v>
      </c>
      <c r="I6" s="8" t="s">
        <v>12</v>
      </c>
      <c r="J6" s="12" t="s">
        <v>13</v>
      </c>
      <c r="K6" s="8" t="s">
        <v>7</v>
      </c>
      <c r="L6" s="12" t="s">
        <v>17</v>
      </c>
      <c r="M6" s="8" t="s">
        <v>8</v>
      </c>
      <c r="N6" s="12" t="s">
        <v>18</v>
      </c>
      <c r="O6" s="13" t="s">
        <v>2</v>
      </c>
      <c r="P6" t="s">
        <v>23</v>
      </c>
      <c r="Q6" s="19"/>
      <c r="R6" s="101" t="s">
        <v>152</v>
      </c>
    </row>
    <row r="7" spans="1:18" ht="13.5" thickTop="1" x14ac:dyDescent="0.2">
      <c r="A7">
        <v>24</v>
      </c>
      <c r="B7" s="1">
        <v>1</v>
      </c>
      <c r="C7" t="s">
        <v>112</v>
      </c>
      <c r="D7" s="1"/>
      <c r="E7" s="15"/>
      <c r="F7" s="1">
        <v>2</v>
      </c>
      <c r="G7" t="s">
        <v>16</v>
      </c>
      <c r="H7" s="1">
        <v>48</v>
      </c>
      <c r="I7" s="1">
        <v>37</v>
      </c>
      <c r="J7" s="1">
        <v>51.8</v>
      </c>
      <c r="K7" s="1">
        <v>10</v>
      </c>
      <c r="L7" s="1">
        <v>50</v>
      </c>
      <c r="M7" s="1">
        <v>3</v>
      </c>
      <c r="N7" s="1">
        <v>15</v>
      </c>
      <c r="O7" s="29">
        <v>164.8</v>
      </c>
      <c r="P7" s="18"/>
    </row>
    <row r="8" spans="1:18" x14ac:dyDescent="0.2">
      <c r="A8">
        <v>23</v>
      </c>
      <c r="B8" s="1">
        <v>1</v>
      </c>
      <c r="C8" t="s">
        <v>111</v>
      </c>
      <c r="D8" s="1"/>
      <c r="E8" s="15"/>
      <c r="F8" s="1">
        <v>2</v>
      </c>
      <c r="G8" t="s">
        <v>16</v>
      </c>
      <c r="H8" s="1">
        <v>17</v>
      </c>
      <c r="I8" s="1">
        <v>26</v>
      </c>
      <c r="J8" s="1">
        <v>36.4</v>
      </c>
      <c r="K8" s="1">
        <v>5</v>
      </c>
      <c r="L8" s="1">
        <v>25</v>
      </c>
      <c r="M8" s="1">
        <v>4</v>
      </c>
      <c r="N8" s="1">
        <v>20</v>
      </c>
      <c r="O8" s="29">
        <v>98.4</v>
      </c>
      <c r="P8" s="18" t="str">
        <f t="shared" ref="P8:P39" si="0">IF(O7=O8,"GLEICH","")</f>
        <v/>
      </c>
    </row>
    <row r="9" spans="1:18" x14ac:dyDescent="0.2">
      <c r="A9">
        <v>28</v>
      </c>
      <c r="B9" s="1">
        <v>1</v>
      </c>
      <c r="C9" t="s">
        <v>116</v>
      </c>
      <c r="D9" s="1"/>
      <c r="E9" s="15"/>
      <c r="F9" s="1">
        <v>3</v>
      </c>
      <c r="G9" t="s">
        <v>145</v>
      </c>
      <c r="H9" s="1">
        <v>49</v>
      </c>
      <c r="I9" s="1">
        <v>49</v>
      </c>
      <c r="J9" s="1">
        <v>68.599999999999994</v>
      </c>
      <c r="K9" s="1">
        <v>10</v>
      </c>
      <c r="L9" s="1">
        <v>50</v>
      </c>
      <c r="M9" s="1">
        <v>11</v>
      </c>
      <c r="N9" s="1">
        <v>55</v>
      </c>
      <c r="O9" s="29">
        <v>222.6</v>
      </c>
      <c r="P9" s="18" t="str">
        <f t="shared" si="0"/>
        <v/>
      </c>
    </row>
    <row r="10" spans="1:18" x14ac:dyDescent="0.2">
      <c r="A10">
        <v>33</v>
      </c>
      <c r="B10" s="1">
        <v>1</v>
      </c>
      <c r="C10" t="s">
        <v>121</v>
      </c>
      <c r="E10" s="15"/>
      <c r="F10" s="1">
        <v>3</v>
      </c>
      <c r="G10" t="s">
        <v>145</v>
      </c>
      <c r="H10" s="1">
        <v>50</v>
      </c>
      <c r="I10" s="1">
        <v>48</v>
      </c>
      <c r="J10" s="1">
        <v>67.199999999999989</v>
      </c>
      <c r="K10" s="1">
        <v>9</v>
      </c>
      <c r="L10" s="1">
        <v>45</v>
      </c>
      <c r="M10" s="1">
        <v>11</v>
      </c>
      <c r="N10" s="1">
        <v>55</v>
      </c>
      <c r="O10" s="29">
        <v>217.2</v>
      </c>
      <c r="P10" s="18" t="str">
        <f t="shared" si="0"/>
        <v/>
      </c>
    </row>
    <row r="11" spans="1:18" x14ac:dyDescent="0.2">
      <c r="A11">
        <v>27</v>
      </c>
      <c r="B11" s="1">
        <v>1</v>
      </c>
      <c r="C11" t="s">
        <v>115</v>
      </c>
      <c r="D11" s="1"/>
      <c r="E11" s="15"/>
      <c r="F11" s="1">
        <v>3</v>
      </c>
      <c r="G11" t="s">
        <v>145</v>
      </c>
      <c r="H11" s="1">
        <v>45</v>
      </c>
      <c r="I11" s="1">
        <v>45</v>
      </c>
      <c r="J11" s="1">
        <v>62.999999999999993</v>
      </c>
      <c r="K11" s="1">
        <v>10</v>
      </c>
      <c r="L11" s="1">
        <v>50</v>
      </c>
      <c r="M11" s="1">
        <v>11</v>
      </c>
      <c r="N11" s="1">
        <v>55</v>
      </c>
      <c r="O11" s="29">
        <v>213</v>
      </c>
      <c r="P11" s="18" t="str">
        <f t="shared" si="0"/>
        <v/>
      </c>
    </row>
    <row r="12" spans="1:18" x14ac:dyDescent="0.2">
      <c r="A12">
        <v>12</v>
      </c>
      <c r="B12" s="1">
        <v>1</v>
      </c>
      <c r="C12" t="s">
        <v>99</v>
      </c>
      <c r="D12" s="1"/>
      <c r="E12" s="15"/>
      <c r="F12" s="1">
        <v>3</v>
      </c>
      <c r="G12" t="s">
        <v>145</v>
      </c>
      <c r="H12" s="1">
        <v>50</v>
      </c>
      <c r="I12" s="1">
        <v>45</v>
      </c>
      <c r="J12" s="1">
        <v>62.999999999999993</v>
      </c>
      <c r="K12" s="1">
        <v>7</v>
      </c>
      <c r="L12" s="1">
        <v>35</v>
      </c>
      <c r="M12" s="1">
        <v>11</v>
      </c>
      <c r="N12" s="1">
        <v>55</v>
      </c>
      <c r="O12" s="29">
        <v>203</v>
      </c>
      <c r="P12" s="18" t="str">
        <f t="shared" si="0"/>
        <v/>
      </c>
    </row>
    <row r="13" spans="1:18" x14ac:dyDescent="0.2">
      <c r="A13">
        <v>26</v>
      </c>
      <c r="B13" s="1">
        <v>1</v>
      </c>
      <c r="C13" t="s">
        <v>114</v>
      </c>
      <c r="D13" s="1"/>
      <c r="E13" s="15" t="s">
        <v>104</v>
      </c>
      <c r="F13" s="1">
        <v>3</v>
      </c>
      <c r="G13" t="s">
        <v>144</v>
      </c>
      <c r="H13" s="1">
        <v>49</v>
      </c>
      <c r="I13" s="1">
        <v>48</v>
      </c>
      <c r="J13" s="1">
        <v>67.199999999999989</v>
      </c>
      <c r="K13" s="1">
        <v>7</v>
      </c>
      <c r="L13" s="1">
        <v>35</v>
      </c>
      <c r="M13" s="1">
        <v>6</v>
      </c>
      <c r="N13" s="1">
        <v>30</v>
      </c>
      <c r="O13" s="29">
        <v>181.2</v>
      </c>
      <c r="P13" s="18" t="str">
        <f t="shared" si="0"/>
        <v/>
      </c>
    </row>
    <row r="14" spans="1:18" x14ac:dyDescent="0.2">
      <c r="A14">
        <v>46</v>
      </c>
      <c r="B14" s="1">
        <v>1</v>
      </c>
      <c r="C14" t="s">
        <v>134</v>
      </c>
      <c r="E14" s="15" t="s">
        <v>104</v>
      </c>
      <c r="F14" s="1">
        <v>4</v>
      </c>
      <c r="G14" t="s">
        <v>28</v>
      </c>
      <c r="H14" s="1">
        <v>50</v>
      </c>
      <c r="I14" s="1">
        <v>50</v>
      </c>
      <c r="J14" s="1">
        <v>70</v>
      </c>
      <c r="K14" s="1">
        <v>9</v>
      </c>
      <c r="L14" s="1">
        <v>45</v>
      </c>
      <c r="M14" s="1">
        <v>10</v>
      </c>
      <c r="N14" s="1">
        <v>50</v>
      </c>
      <c r="O14" s="29">
        <v>215</v>
      </c>
      <c r="P14" s="18" t="str">
        <f t="shared" si="0"/>
        <v/>
      </c>
    </row>
    <row r="15" spans="1:18" x14ac:dyDescent="0.2">
      <c r="A15">
        <v>45</v>
      </c>
      <c r="B15" s="1">
        <v>1</v>
      </c>
      <c r="C15" t="s">
        <v>133</v>
      </c>
      <c r="E15" s="15" t="s">
        <v>104</v>
      </c>
      <c r="F15" s="1">
        <v>4</v>
      </c>
      <c r="G15" t="s">
        <v>28</v>
      </c>
      <c r="H15" s="1">
        <v>50</v>
      </c>
      <c r="I15" s="1">
        <v>50</v>
      </c>
      <c r="J15" s="1">
        <v>70</v>
      </c>
      <c r="K15" s="1">
        <v>8</v>
      </c>
      <c r="L15" s="1">
        <v>40</v>
      </c>
      <c r="M15" s="1">
        <v>7</v>
      </c>
      <c r="N15" s="1">
        <v>35</v>
      </c>
      <c r="O15" s="29">
        <v>195</v>
      </c>
      <c r="P15" s="18" t="str">
        <f t="shared" si="0"/>
        <v/>
      </c>
    </row>
    <row r="16" spans="1:18" x14ac:dyDescent="0.2">
      <c r="A16">
        <v>40</v>
      </c>
      <c r="B16" s="1">
        <v>1</v>
      </c>
      <c r="C16" t="s">
        <v>128</v>
      </c>
      <c r="E16" s="15"/>
      <c r="F16" s="1">
        <v>4</v>
      </c>
      <c r="G16" t="s">
        <v>28</v>
      </c>
      <c r="H16" s="1">
        <v>47</v>
      </c>
      <c r="I16" s="1">
        <v>45</v>
      </c>
      <c r="J16" s="1">
        <v>62.999999999999993</v>
      </c>
      <c r="K16" s="1">
        <v>8</v>
      </c>
      <c r="L16" s="1">
        <v>40</v>
      </c>
      <c r="M16" s="1">
        <v>5</v>
      </c>
      <c r="N16" s="1">
        <v>25</v>
      </c>
      <c r="O16" s="29">
        <v>175</v>
      </c>
      <c r="P16" s="18" t="str">
        <f t="shared" si="0"/>
        <v/>
      </c>
    </row>
    <row r="17" spans="1:16" x14ac:dyDescent="0.2">
      <c r="A17">
        <v>34</v>
      </c>
      <c r="B17" s="1">
        <v>1</v>
      </c>
      <c r="C17" t="s">
        <v>122</v>
      </c>
      <c r="E17" s="15"/>
      <c r="F17" s="1">
        <v>6</v>
      </c>
      <c r="G17" t="s">
        <v>146</v>
      </c>
      <c r="H17" s="1">
        <v>50</v>
      </c>
      <c r="I17" s="1">
        <v>49</v>
      </c>
      <c r="J17" s="1">
        <v>68.599999999999994</v>
      </c>
      <c r="K17" s="1">
        <v>10</v>
      </c>
      <c r="L17" s="1">
        <v>50</v>
      </c>
      <c r="M17" s="1">
        <v>11</v>
      </c>
      <c r="N17" s="1">
        <v>55</v>
      </c>
      <c r="O17" s="29">
        <v>223.6</v>
      </c>
      <c r="P17" s="18" t="str">
        <f t="shared" si="0"/>
        <v/>
      </c>
    </row>
    <row r="18" spans="1:16" x14ac:dyDescent="0.2">
      <c r="A18">
        <v>3</v>
      </c>
      <c r="B18" s="1">
        <v>1</v>
      </c>
      <c r="C18" t="s">
        <v>89</v>
      </c>
      <c r="D18" s="1"/>
      <c r="E18" s="15"/>
      <c r="F18" s="1">
        <v>6</v>
      </c>
      <c r="G18" t="s">
        <v>146</v>
      </c>
      <c r="H18" s="1">
        <v>47</v>
      </c>
      <c r="I18" s="1">
        <v>47</v>
      </c>
      <c r="J18" s="1">
        <v>65.8</v>
      </c>
      <c r="K18" s="1">
        <v>7</v>
      </c>
      <c r="L18" s="1">
        <v>35</v>
      </c>
      <c r="M18" s="1">
        <v>4</v>
      </c>
      <c r="N18" s="1">
        <v>20</v>
      </c>
      <c r="O18" s="29">
        <v>167.8</v>
      </c>
      <c r="P18" s="18" t="str">
        <f t="shared" si="0"/>
        <v/>
      </c>
    </row>
    <row r="19" spans="1:16" x14ac:dyDescent="0.2">
      <c r="A19">
        <v>2</v>
      </c>
      <c r="B19" s="1">
        <v>1</v>
      </c>
      <c r="C19" t="s">
        <v>88</v>
      </c>
      <c r="D19" s="1"/>
      <c r="E19" s="15" t="s">
        <v>104</v>
      </c>
      <c r="F19" s="1">
        <v>6</v>
      </c>
      <c r="G19" t="s">
        <v>146</v>
      </c>
      <c r="H19" s="1">
        <v>44</v>
      </c>
      <c r="I19" s="1">
        <v>44</v>
      </c>
      <c r="J19" s="1">
        <v>61.599999999999994</v>
      </c>
      <c r="K19" s="1">
        <v>5</v>
      </c>
      <c r="L19" s="1">
        <v>25</v>
      </c>
      <c r="M19" s="1">
        <v>5</v>
      </c>
      <c r="N19" s="1">
        <v>25</v>
      </c>
      <c r="O19" s="29">
        <v>155.6</v>
      </c>
      <c r="P19" s="18" t="str">
        <f t="shared" si="0"/>
        <v/>
      </c>
    </row>
    <row r="20" spans="1:16" x14ac:dyDescent="0.2">
      <c r="A20">
        <v>4</v>
      </c>
      <c r="B20" s="1">
        <v>1</v>
      </c>
      <c r="C20" t="s">
        <v>90</v>
      </c>
      <c r="E20" s="15" t="s">
        <v>104</v>
      </c>
      <c r="F20" s="1">
        <v>6</v>
      </c>
      <c r="G20" t="s">
        <v>146</v>
      </c>
      <c r="H20" s="1">
        <v>47</v>
      </c>
      <c r="I20" s="1">
        <v>28</v>
      </c>
      <c r="J20" s="1">
        <v>39.199999999999996</v>
      </c>
      <c r="K20" s="1">
        <v>4</v>
      </c>
      <c r="L20" s="1">
        <v>20</v>
      </c>
      <c r="M20" s="1">
        <v>3</v>
      </c>
      <c r="N20" s="1">
        <v>15</v>
      </c>
      <c r="O20" s="29">
        <v>121.19999999999999</v>
      </c>
      <c r="P20" s="18" t="str">
        <f t="shared" si="0"/>
        <v/>
      </c>
    </row>
    <row r="21" spans="1:16" x14ac:dyDescent="0.2">
      <c r="A21">
        <v>1</v>
      </c>
      <c r="B21" s="1">
        <v>1</v>
      </c>
      <c r="C21" t="s">
        <v>87</v>
      </c>
      <c r="E21" s="15"/>
      <c r="F21" s="1">
        <v>6</v>
      </c>
      <c r="G21" t="s">
        <v>140</v>
      </c>
      <c r="H21" s="1">
        <v>46</v>
      </c>
      <c r="I21" s="1">
        <v>26</v>
      </c>
      <c r="J21" s="1">
        <v>36.4</v>
      </c>
      <c r="K21" s="1">
        <v>7</v>
      </c>
      <c r="L21" s="1">
        <v>35</v>
      </c>
      <c r="M21" s="1">
        <v>0</v>
      </c>
      <c r="N21" s="1">
        <v>0</v>
      </c>
      <c r="O21" s="29">
        <v>117.4</v>
      </c>
      <c r="P21" s="18" t="str">
        <f t="shared" si="0"/>
        <v/>
      </c>
    </row>
    <row r="22" spans="1:16" x14ac:dyDescent="0.2">
      <c r="A22">
        <v>11</v>
      </c>
      <c r="B22" s="1">
        <v>1</v>
      </c>
      <c r="C22" t="s">
        <v>98</v>
      </c>
      <c r="D22" s="1"/>
      <c r="E22" s="15"/>
      <c r="F22" s="1">
        <v>7</v>
      </c>
      <c r="G22" t="s">
        <v>15</v>
      </c>
      <c r="H22" s="1">
        <v>50</v>
      </c>
      <c r="I22" s="1">
        <v>48</v>
      </c>
      <c r="J22" s="1">
        <v>67.199999999999989</v>
      </c>
      <c r="K22" s="1">
        <v>7</v>
      </c>
      <c r="L22" s="1">
        <v>35</v>
      </c>
      <c r="M22" s="1">
        <v>9</v>
      </c>
      <c r="N22" s="1">
        <v>45</v>
      </c>
      <c r="O22" s="29">
        <v>197.2</v>
      </c>
      <c r="P22" s="18" t="str">
        <f t="shared" si="0"/>
        <v/>
      </c>
    </row>
    <row r="23" spans="1:16" x14ac:dyDescent="0.2">
      <c r="A23">
        <v>42</v>
      </c>
      <c r="B23" s="1">
        <v>1</v>
      </c>
      <c r="C23" t="s">
        <v>130</v>
      </c>
      <c r="E23" s="15"/>
      <c r="F23" s="1">
        <v>7</v>
      </c>
      <c r="G23" t="s">
        <v>15</v>
      </c>
      <c r="H23" s="1">
        <v>39</v>
      </c>
      <c r="I23" s="1">
        <v>41</v>
      </c>
      <c r="J23" s="1">
        <v>57.4</v>
      </c>
      <c r="K23" s="1">
        <v>4</v>
      </c>
      <c r="L23" s="1">
        <v>20</v>
      </c>
      <c r="M23" s="1">
        <v>10</v>
      </c>
      <c r="N23" s="1">
        <v>50</v>
      </c>
      <c r="O23" s="29">
        <v>166.4</v>
      </c>
      <c r="P23" s="18" t="str">
        <f t="shared" si="0"/>
        <v/>
      </c>
    </row>
    <row r="24" spans="1:16" x14ac:dyDescent="0.2">
      <c r="A24">
        <v>5</v>
      </c>
      <c r="B24" s="1">
        <v>1</v>
      </c>
      <c r="C24" t="s">
        <v>91</v>
      </c>
      <c r="E24" s="15"/>
      <c r="F24" s="1">
        <v>9</v>
      </c>
      <c r="G24" t="s">
        <v>147</v>
      </c>
      <c r="H24" s="1">
        <v>47</v>
      </c>
      <c r="I24" s="1">
        <v>48</v>
      </c>
      <c r="J24" s="1">
        <v>67.199999999999989</v>
      </c>
      <c r="K24" s="1">
        <v>7</v>
      </c>
      <c r="L24" s="1">
        <v>35</v>
      </c>
      <c r="M24" s="1">
        <v>12</v>
      </c>
      <c r="N24" s="1">
        <v>60</v>
      </c>
      <c r="O24" s="29">
        <v>209.2</v>
      </c>
      <c r="P24" s="18" t="str">
        <f t="shared" si="0"/>
        <v/>
      </c>
    </row>
    <row r="25" spans="1:16" x14ac:dyDescent="0.2">
      <c r="A25">
        <v>41</v>
      </c>
      <c r="B25" s="1">
        <v>1</v>
      </c>
      <c r="C25" t="s">
        <v>129</v>
      </c>
      <c r="D25" s="1"/>
      <c r="E25" s="15"/>
      <c r="F25" s="1">
        <v>9</v>
      </c>
      <c r="G25" t="s">
        <v>147</v>
      </c>
      <c r="H25" s="1">
        <v>48</v>
      </c>
      <c r="I25" s="1">
        <v>45</v>
      </c>
      <c r="J25" s="1">
        <v>62.999999999999993</v>
      </c>
      <c r="K25" s="1">
        <v>8</v>
      </c>
      <c r="L25" s="1">
        <v>40</v>
      </c>
      <c r="M25" s="1">
        <v>7</v>
      </c>
      <c r="N25" s="1">
        <v>35</v>
      </c>
      <c r="O25" s="29">
        <v>186</v>
      </c>
      <c r="P25" s="18" t="str">
        <f t="shared" si="0"/>
        <v/>
      </c>
    </row>
    <row r="26" spans="1:16" x14ac:dyDescent="0.2">
      <c r="A26">
        <v>31</v>
      </c>
      <c r="B26" s="1">
        <v>1</v>
      </c>
      <c r="C26" t="s">
        <v>119</v>
      </c>
      <c r="E26" s="15"/>
      <c r="F26" s="1">
        <v>9</v>
      </c>
      <c r="G26" t="s">
        <v>147</v>
      </c>
      <c r="H26" s="1">
        <v>50</v>
      </c>
      <c r="I26" s="1">
        <v>50</v>
      </c>
      <c r="J26" s="1">
        <v>70</v>
      </c>
      <c r="K26" s="1">
        <v>9</v>
      </c>
      <c r="L26" s="1">
        <v>45</v>
      </c>
      <c r="M26" s="1">
        <v>3</v>
      </c>
      <c r="N26" s="1">
        <v>15</v>
      </c>
      <c r="O26" s="29">
        <v>180</v>
      </c>
      <c r="P26" s="18" t="str">
        <f t="shared" si="0"/>
        <v/>
      </c>
    </row>
    <row r="27" spans="1:16" x14ac:dyDescent="0.2">
      <c r="A27">
        <v>15</v>
      </c>
      <c r="B27" s="1">
        <v>1</v>
      </c>
      <c r="C27" t="s">
        <v>102</v>
      </c>
      <c r="E27" s="15"/>
      <c r="F27" s="1">
        <v>9</v>
      </c>
      <c r="G27" t="s">
        <v>147</v>
      </c>
      <c r="H27" s="1">
        <v>49</v>
      </c>
      <c r="I27" s="1">
        <v>50</v>
      </c>
      <c r="J27" s="1">
        <v>70</v>
      </c>
      <c r="K27" s="1">
        <v>9</v>
      </c>
      <c r="L27" s="1">
        <v>45</v>
      </c>
      <c r="M27" s="1">
        <v>3</v>
      </c>
      <c r="N27" s="1">
        <v>15</v>
      </c>
      <c r="O27" s="29">
        <v>179</v>
      </c>
      <c r="P27" s="18" t="str">
        <f t="shared" si="0"/>
        <v/>
      </c>
    </row>
    <row r="28" spans="1:16" x14ac:dyDescent="0.2">
      <c r="A28">
        <v>6</v>
      </c>
      <c r="B28" s="1">
        <v>1</v>
      </c>
      <c r="C28" t="s">
        <v>92</v>
      </c>
      <c r="E28" s="15"/>
      <c r="F28" s="1">
        <v>9</v>
      </c>
      <c r="G28" t="s">
        <v>141</v>
      </c>
      <c r="H28" s="1">
        <v>49</v>
      </c>
      <c r="I28" s="1">
        <v>45</v>
      </c>
      <c r="J28" s="1">
        <v>62.999999999999993</v>
      </c>
      <c r="K28" s="1">
        <v>3</v>
      </c>
      <c r="L28" s="1">
        <v>15</v>
      </c>
      <c r="M28" s="1">
        <v>7</v>
      </c>
      <c r="N28" s="1">
        <v>35</v>
      </c>
      <c r="O28" s="29">
        <v>162</v>
      </c>
      <c r="P28" s="18" t="str">
        <f t="shared" si="0"/>
        <v/>
      </c>
    </row>
    <row r="29" spans="1:16" x14ac:dyDescent="0.2">
      <c r="A29">
        <v>48</v>
      </c>
      <c r="B29" s="1">
        <v>1</v>
      </c>
      <c r="C29" t="s">
        <v>136</v>
      </c>
      <c r="D29" s="1"/>
      <c r="E29" s="15"/>
      <c r="F29" s="1">
        <v>11</v>
      </c>
      <c r="G29" t="s">
        <v>150</v>
      </c>
      <c r="H29" s="1">
        <v>47</v>
      </c>
      <c r="I29" s="1">
        <v>46</v>
      </c>
      <c r="J29" s="1">
        <v>64.399999999999991</v>
      </c>
      <c r="K29" s="1">
        <v>9</v>
      </c>
      <c r="L29" s="1">
        <v>45</v>
      </c>
      <c r="M29" s="1">
        <v>9</v>
      </c>
      <c r="N29" s="1">
        <v>45</v>
      </c>
      <c r="O29" s="29">
        <v>201.39999999999998</v>
      </c>
      <c r="P29" s="18" t="str">
        <f t="shared" si="0"/>
        <v/>
      </c>
    </row>
    <row r="30" spans="1:16" x14ac:dyDescent="0.2">
      <c r="A30">
        <v>47</v>
      </c>
      <c r="B30" s="1">
        <v>1</v>
      </c>
      <c r="C30" t="s">
        <v>135</v>
      </c>
      <c r="E30" s="15"/>
      <c r="F30" s="1">
        <v>11</v>
      </c>
      <c r="G30" t="s">
        <v>150</v>
      </c>
      <c r="H30" s="1">
        <v>48</v>
      </c>
      <c r="I30" s="1">
        <v>49</v>
      </c>
      <c r="J30" s="1">
        <v>68.599999999999994</v>
      </c>
      <c r="K30" s="1">
        <v>5</v>
      </c>
      <c r="L30" s="1">
        <v>25</v>
      </c>
      <c r="M30" s="1">
        <v>2</v>
      </c>
      <c r="N30" s="1">
        <v>10</v>
      </c>
      <c r="O30" s="29">
        <v>151.6</v>
      </c>
      <c r="P30" s="18" t="str">
        <f t="shared" si="0"/>
        <v/>
      </c>
    </row>
    <row r="31" spans="1:16" x14ac:dyDescent="0.2">
      <c r="A31">
        <v>50</v>
      </c>
      <c r="B31">
        <v>1</v>
      </c>
      <c r="C31" t="s">
        <v>138</v>
      </c>
      <c r="D31" t="s">
        <v>94</v>
      </c>
      <c r="E31" s="15"/>
      <c r="F31" s="1">
        <v>11</v>
      </c>
      <c r="G31" t="s">
        <v>150</v>
      </c>
      <c r="H31" s="1">
        <v>46</v>
      </c>
      <c r="I31" s="1">
        <v>45</v>
      </c>
      <c r="J31" s="1">
        <v>62.999999999999993</v>
      </c>
      <c r="K31" s="1">
        <v>6</v>
      </c>
      <c r="L31" s="1">
        <v>30</v>
      </c>
      <c r="M31" s="1">
        <v>1</v>
      </c>
      <c r="N31" s="1">
        <v>5</v>
      </c>
      <c r="O31" s="29">
        <v>144</v>
      </c>
      <c r="P31" s="18" t="str">
        <f t="shared" si="0"/>
        <v/>
      </c>
    </row>
    <row r="32" spans="1:16" x14ac:dyDescent="0.2">
      <c r="A32">
        <v>16</v>
      </c>
      <c r="B32" s="1">
        <v>1</v>
      </c>
      <c r="C32" t="s">
        <v>103</v>
      </c>
      <c r="E32" s="15" t="s">
        <v>104</v>
      </c>
      <c r="F32" s="1">
        <v>11</v>
      </c>
      <c r="G32" t="s">
        <v>150</v>
      </c>
      <c r="H32" s="1">
        <v>32</v>
      </c>
      <c r="I32" s="1">
        <v>35</v>
      </c>
      <c r="J32" s="1">
        <v>49</v>
      </c>
      <c r="K32" s="1">
        <v>4</v>
      </c>
      <c r="L32" s="1">
        <v>20</v>
      </c>
      <c r="M32" s="1">
        <v>7</v>
      </c>
      <c r="N32" s="1">
        <v>35</v>
      </c>
      <c r="O32" s="29">
        <v>136</v>
      </c>
      <c r="P32" s="18" t="str">
        <f t="shared" si="0"/>
        <v/>
      </c>
    </row>
    <row r="33" spans="1:16" x14ac:dyDescent="0.2">
      <c r="A33">
        <v>21</v>
      </c>
      <c r="B33" s="1">
        <v>1</v>
      </c>
      <c r="C33" t="s">
        <v>109</v>
      </c>
      <c r="E33" s="15" t="s">
        <v>104</v>
      </c>
      <c r="F33" s="1">
        <v>11</v>
      </c>
      <c r="G33" t="s">
        <v>139</v>
      </c>
      <c r="H33" s="1">
        <v>24</v>
      </c>
      <c r="I33" s="1">
        <v>29</v>
      </c>
      <c r="J33" s="1">
        <v>40.599999999999994</v>
      </c>
      <c r="K33" s="1">
        <v>6</v>
      </c>
      <c r="L33" s="1">
        <v>30</v>
      </c>
      <c r="M33" s="1">
        <v>3</v>
      </c>
      <c r="N33" s="1">
        <v>15</v>
      </c>
      <c r="O33" s="29">
        <v>109.6</v>
      </c>
      <c r="P33" s="18" t="str">
        <f t="shared" si="0"/>
        <v/>
      </c>
    </row>
    <row r="34" spans="1:16" x14ac:dyDescent="0.2">
      <c r="A34">
        <v>17</v>
      </c>
      <c r="B34" s="1">
        <v>1</v>
      </c>
      <c r="C34" t="s">
        <v>105</v>
      </c>
      <c r="E34" s="15" t="s">
        <v>104</v>
      </c>
      <c r="F34" s="1">
        <v>11</v>
      </c>
      <c r="G34" t="s">
        <v>139</v>
      </c>
      <c r="H34" s="1">
        <v>24</v>
      </c>
      <c r="I34" s="1">
        <v>18</v>
      </c>
      <c r="J34" s="1">
        <v>25.2</v>
      </c>
      <c r="K34" s="1">
        <v>5</v>
      </c>
      <c r="L34" s="1">
        <v>25</v>
      </c>
      <c r="M34" s="1">
        <v>6</v>
      </c>
      <c r="N34" s="1">
        <v>30</v>
      </c>
      <c r="O34" s="29">
        <v>104.2</v>
      </c>
      <c r="P34" s="18" t="str">
        <f t="shared" si="0"/>
        <v/>
      </c>
    </row>
    <row r="35" spans="1:16" x14ac:dyDescent="0.2">
      <c r="A35">
        <v>10</v>
      </c>
      <c r="B35" s="1">
        <v>1</v>
      </c>
      <c r="C35" t="s">
        <v>97</v>
      </c>
      <c r="D35" t="s">
        <v>94</v>
      </c>
      <c r="E35" s="15"/>
      <c r="F35" s="1">
        <v>12</v>
      </c>
      <c r="G35" t="s">
        <v>149</v>
      </c>
      <c r="H35" s="1">
        <v>49</v>
      </c>
      <c r="I35" s="1">
        <v>47</v>
      </c>
      <c r="J35" s="1">
        <v>65.8</v>
      </c>
      <c r="K35" s="1">
        <v>7</v>
      </c>
      <c r="L35" s="1">
        <v>35</v>
      </c>
      <c r="M35" s="1">
        <v>12</v>
      </c>
      <c r="N35" s="1">
        <v>60</v>
      </c>
      <c r="O35" s="29">
        <v>209.8</v>
      </c>
      <c r="P35" s="18" t="str">
        <f t="shared" si="0"/>
        <v/>
      </c>
    </row>
    <row r="36" spans="1:16" x14ac:dyDescent="0.2">
      <c r="A36">
        <v>44</v>
      </c>
      <c r="B36">
        <v>1</v>
      </c>
      <c r="C36" t="s">
        <v>132</v>
      </c>
      <c r="E36" s="15"/>
      <c r="F36" s="1">
        <v>12</v>
      </c>
      <c r="G36" t="s">
        <v>149</v>
      </c>
      <c r="H36" s="1">
        <v>50</v>
      </c>
      <c r="I36" s="1">
        <v>45</v>
      </c>
      <c r="J36" s="1">
        <v>62.999999999999993</v>
      </c>
      <c r="K36" s="1">
        <v>8</v>
      </c>
      <c r="L36" s="1">
        <v>40</v>
      </c>
      <c r="M36" s="1">
        <v>6</v>
      </c>
      <c r="N36" s="1">
        <v>30</v>
      </c>
      <c r="O36" s="29">
        <v>183</v>
      </c>
      <c r="P36" s="18" t="str">
        <f t="shared" si="0"/>
        <v/>
      </c>
    </row>
    <row r="37" spans="1:16" x14ac:dyDescent="0.2">
      <c r="A37">
        <v>7</v>
      </c>
      <c r="B37" s="1">
        <v>1</v>
      </c>
      <c r="C37" t="s">
        <v>93</v>
      </c>
      <c r="D37" s="1" t="s">
        <v>94</v>
      </c>
      <c r="E37" s="15"/>
      <c r="F37" s="1">
        <v>12</v>
      </c>
      <c r="G37" t="s">
        <v>149</v>
      </c>
      <c r="H37" s="1">
        <v>36</v>
      </c>
      <c r="I37" s="1">
        <v>44</v>
      </c>
      <c r="J37" s="1">
        <v>61.599999999999994</v>
      </c>
      <c r="K37" s="1">
        <v>6</v>
      </c>
      <c r="L37" s="1">
        <v>30</v>
      </c>
      <c r="M37" s="1">
        <v>4</v>
      </c>
      <c r="N37" s="1">
        <v>20</v>
      </c>
      <c r="O37" s="29">
        <v>147.6</v>
      </c>
      <c r="P37" s="18" t="str">
        <f t="shared" si="0"/>
        <v/>
      </c>
    </row>
    <row r="38" spans="1:16" x14ac:dyDescent="0.2">
      <c r="A38">
        <v>9</v>
      </c>
      <c r="B38" s="1">
        <v>1</v>
      </c>
      <c r="C38" t="s">
        <v>96</v>
      </c>
      <c r="D38" t="s">
        <v>94</v>
      </c>
      <c r="E38" s="15"/>
      <c r="F38" s="1">
        <v>12</v>
      </c>
      <c r="G38" t="s">
        <v>149</v>
      </c>
      <c r="H38" s="1">
        <v>46</v>
      </c>
      <c r="I38" s="1">
        <v>45</v>
      </c>
      <c r="J38" s="1">
        <v>62.999999999999993</v>
      </c>
      <c r="K38" s="1">
        <v>2</v>
      </c>
      <c r="L38" s="1">
        <v>10</v>
      </c>
      <c r="M38" s="1">
        <v>3</v>
      </c>
      <c r="N38" s="1">
        <v>15</v>
      </c>
      <c r="O38" s="29">
        <v>134</v>
      </c>
      <c r="P38" s="18" t="str">
        <f t="shared" si="0"/>
        <v/>
      </c>
    </row>
    <row r="39" spans="1:16" x14ac:dyDescent="0.2">
      <c r="A39">
        <v>8</v>
      </c>
      <c r="B39" s="1">
        <v>1</v>
      </c>
      <c r="C39" t="s">
        <v>95</v>
      </c>
      <c r="D39" t="s">
        <v>94</v>
      </c>
      <c r="E39" s="15"/>
      <c r="F39" s="1">
        <v>12</v>
      </c>
      <c r="G39" t="s">
        <v>65</v>
      </c>
      <c r="H39" s="1">
        <v>36</v>
      </c>
      <c r="I39" s="1">
        <v>0</v>
      </c>
      <c r="J39" s="1">
        <v>0</v>
      </c>
      <c r="K39" s="1">
        <v>7</v>
      </c>
      <c r="L39" s="1">
        <v>35</v>
      </c>
      <c r="M39" s="1">
        <v>7</v>
      </c>
      <c r="N39" s="1">
        <v>35</v>
      </c>
      <c r="O39" s="29">
        <v>106</v>
      </c>
      <c r="P39" s="18" t="str">
        <f t="shared" si="0"/>
        <v/>
      </c>
    </row>
    <row r="40" spans="1:16" x14ac:dyDescent="0.2">
      <c r="A40">
        <v>39</v>
      </c>
      <c r="B40" s="1">
        <v>1</v>
      </c>
      <c r="C40" t="s">
        <v>127</v>
      </c>
      <c r="E40" s="15"/>
      <c r="F40" s="1">
        <v>13</v>
      </c>
      <c r="G40" t="s">
        <v>148</v>
      </c>
      <c r="H40" s="1">
        <v>47</v>
      </c>
      <c r="I40" s="1">
        <v>46</v>
      </c>
      <c r="J40" s="1">
        <v>64.399999999999991</v>
      </c>
      <c r="K40" s="1">
        <v>8</v>
      </c>
      <c r="L40" s="1">
        <v>40</v>
      </c>
      <c r="M40" s="1">
        <v>8</v>
      </c>
      <c r="N40" s="1">
        <v>40</v>
      </c>
      <c r="O40" s="29">
        <v>191.39999999999998</v>
      </c>
      <c r="P40" s="18" t="str">
        <f t="shared" ref="P40:P69" si="1">IF(O39=O40,"GLEICH","")</f>
        <v/>
      </c>
    </row>
    <row r="41" spans="1:16" x14ac:dyDescent="0.2">
      <c r="A41">
        <v>37</v>
      </c>
      <c r="B41" s="1">
        <v>1</v>
      </c>
      <c r="C41" t="s">
        <v>125</v>
      </c>
      <c r="E41" s="15"/>
      <c r="F41" s="1">
        <v>13</v>
      </c>
      <c r="G41" t="s">
        <v>148</v>
      </c>
      <c r="H41" s="1">
        <v>49</v>
      </c>
      <c r="I41" s="1">
        <v>47</v>
      </c>
      <c r="J41" s="1">
        <v>65.8</v>
      </c>
      <c r="K41" s="1">
        <v>6</v>
      </c>
      <c r="L41" s="1">
        <v>30</v>
      </c>
      <c r="M41" s="1">
        <v>6</v>
      </c>
      <c r="N41" s="1">
        <v>30</v>
      </c>
      <c r="O41" s="29">
        <v>174.8</v>
      </c>
      <c r="P41" s="18" t="str">
        <f t="shared" si="1"/>
        <v/>
      </c>
    </row>
    <row r="42" spans="1:16" x14ac:dyDescent="0.2">
      <c r="A42">
        <v>35</v>
      </c>
      <c r="B42" s="1">
        <v>1</v>
      </c>
      <c r="C42" t="s">
        <v>123</v>
      </c>
      <c r="E42" s="15"/>
      <c r="F42" s="1">
        <v>13</v>
      </c>
      <c r="G42" t="s">
        <v>148</v>
      </c>
      <c r="H42" s="1">
        <v>38</v>
      </c>
      <c r="I42" s="1">
        <v>45</v>
      </c>
      <c r="J42" s="1">
        <v>62.999999999999993</v>
      </c>
      <c r="K42" s="1">
        <v>8</v>
      </c>
      <c r="L42" s="1">
        <v>40</v>
      </c>
      <c r="M42" s="1">
        <v>6</v>
      </c>
      <c r="N42" s="1">
        <v>30</v>
      </c>
      <c r="O42" s="29">
        <v>171</v>
      </c>
      <c r="P42" s="18" t="str">
        <f t="shared" si="1"/>
        <v/>
      </c>
    </row>
    <row r="43" spans="1:16" x14ac:dyDescent="0.2">
      <c r="A43">
        <v>18</v>
      </c>
      <c r="B43" s="1">
        <v>1</v>
      </c>
      <c r="C43" t="s">
        <v>106</v>
      </c>
      <c r="D43" s="1"/>
      <c r="E43" s="15"/>
      <c r="F43" s="1">
        <v>13</v>
      </c>
      <c r="G43" t="s">
        <v>148</v>
      </c>
      <c r="H43" s="1">
        <v>49</v>
      </c>
      <c r="I43" s="1">
        <v>30</v>
      </c>
      <c r="J43" s="1">
        <v>42</v>
      </c>
      <c r="K43" s="1">
        <v>10</v>
      </c>
      <c r="L43" s="1">
        <v>50</v>
      </c>
      <c r="M43" s="1">
        <v>3</v>
      </c>
      <c r="N43" s="1">
        <v>15</v>
      </c>
      <c r="O43" s="29">
        <v>156</v>
      </c>
      <c r="P43" s="18" t="str">
        <f t="shared" si="1"/>
        <v/>
      </c>
    </row>
    <row r="44" spans="1:16" x14ac:dyDescent="0.2">
      <c r="A44">
        <v>36</v>
      </c>
      <c r="B44" s="1">
        <v>1</v>
      </c>
      <c r="C44" t="s">
        <v>124</v>
      </c>
      <c r="E44" s="15"/>
      <c r="F44" s="1">
        <v>13</v>
      </c>
      <c r="G44" t="s">
        <v>142</v>
      </c>
      <c r="H44" s="1">
        <v>25</v>
      </c>
      <c r="I44" s="1">
        <v>38</v>
      </c>
      <c r="J44" s="1">
        <v>53.199999999999996</v>
      </c>
      <c r="K44" s="1">
        <v>7</v>
      </c>
      <c r="L44" s="1">
        <v>35</v>
      </c>
      <c r="M44" s="1">
        <v>4</v>
      </c>
      <c r="N44" s="1">
        <v>20</v>
      </c>
      <c r="O44" s="29">
        <v>133.19999999999999</v>
      </c>
      <c r="P44" s="18" t="str">
        <f t="shared" si="1"/>
        <v/>
      </c>
    </row>
    <row r="45" spans="1:16" x14ac:dyDescent="0.2">
      <c r="A45">
        <v>38</v>
      </c>
      <c r="B45" s="1">
        <v>1</v>
      </c>
      <c r="C45" t="s">
        <v>126</v>
      </c>
      <c r="D45" s="1"/>
      <c r="E45" s="15"/>
      <c r="F45" s="1">
        <v>14</v>
      </c>
      <c r="G45" t="s">
        <v>34</v>
      </c>
      <c r="H45" s="1">
        <v>48</v>
      </c>
      <c r="I45" s="1">
        <v>32</v>
      </c>
      <c r="J45" s="1">
        <v>44.8</v>
      </c>
      <c r="K45" s="1">
        <v>10</v>
      </c>
      <c r="L45" s="1">
        <v>50</v>
      </c>
      <c r="M45" s="1">
        <v>12</v>
      </c>
      <c r="N45" s="1">
        <v>60</v>
      </c>
      <c r="O45" s="29">
        <v>202.8</v>
      </c>
      <c r="P45" s="18" t="str">
        <f t="shared" si="1"/>
        <v/>
      </c>
    </row>
    <row r="46" spans="1:16" x14ac:dyDescent="0.2">
      <c r="A46">
        <v>43</v>
      </c>
      <c r="B46">
        <v>1</v>
      </c>
      <c r="C46" t="s">
        <v>131</v>
      </c>
      <c r="E46" s="15"/>
      <c r="F46" s="1">
        <v>14</v>
      </c>
      <c r="G46" t="s">
        <v>34</v>
      </c>
      <c r="H46" s="1">
        <v>49</v>
      </c>
      <c r="I46" s="1">
        <v>38</v>
      </c>
      <c r="J46" s="1">
        <v>53.199999999999996</v>
      </c>
      <c r="K46" s="1">
        <v>10</v>
      </c>
      <c r="L46" s="1">
        <v>50</v>
      </c>
      <c r="M46" s="1">
        <v>9</v>
      </c>
      <c r="N46" s="1">
        <v>45</v>
      </c>
      <c r="O46" s="29">
        <v>197.2</v>
      </c>
      <c r="P46" s="18" t="str">
        <f t="shared" si="1"/>
        <v/>
      </c>
    </row>
    <row r="47" spans="1:16" x14ac:dyDescent="0.2">
      <c r="A47">
        <v>49</v>
      </c>
      <c r="B47" s="1">
        <v>1</v>
      </c>
      <c r="C47" t="s">
        <v>137</v>
      </c>
      <c r="E47" s="15"/>
      <c r="F47" s="1">
        <v>14</v>
      </c>
      <c r="G47" t="s">
        <v>34</v>
      </c>
      <c r="H47" s="1">
        <v>49</v>
      </c>
      <c r="I47" s="1">
        <v>48</v>
      </c>
      <c r="J47" s="1">
        <v>67.199999999999989</v>
      </c>
      <c r="K47" s="1">
        <v>6</v>
      </c>
      <c r="L47" s="1">
        <v>30</v>
      </c>
      <c r="M47" s="1">
        <v>4</v>
      </c>
      <c r="N47" s="1">
        <v>20</v>
      </c>
      <c r="O47" s="29">
        <v>166.2</v>
      </c>
      <c r="P47" s="18" t="str">
        <f t="shared" si="1"/>
        <v/>
      </c>
    </row>
    <row r="48" spans="1:16" x14ac:dyDescent="0.2">
      <c r="A48">
        <v>20</v>
      </c>
      <c r="B48" s="1">
        <v>1</v>
      </c>
      <c r="C48" t="s">
        <v>108</v>
      </c>
      <c r="D48" s="1"/>
      <c r="E48" s="15"/>
      <c r="F48" s="1">
        <v>15</v>
      </c>
      <c r="G48" t="s">
        <v>151</v>
      </c>
      <c r="H48" s="1">
        <v>50</v>
      </c>
      <c r="I48" s="1">
        <v>49</v>
      </c>
      <c r="J48" s="1">
        <v>68.599999999999994</v>
      </c>
      <c r="K48" s="1">
        <v>10</v>
      </c>
      <c r="L48" s="1">
        <v>50</v>
      </c>
      <c r="M48" s="1">
        <v>10</v>
      </c>
      <c r="N48" s="1">
        <v>50</v>
      </c>
      <c r="O48" s="29">
        <v>218.6</v>
      </c>
      <c r="P48" s="18" t="str">
        <f t="shared" si="1"/>
        <v/>
      </c>
    </row>
    <row r="49" spans="1:16" x14ac:dyDescent="0.2">
      <c r="A49">
        <v>22</v>
      </c>
      <c r="B49" s="1">
        <v>1</v>
      </c>
      <c r="C49" t="s">
        <v>110</v>
      </c>
      <c r="E49" s="15"/>
      <c r="F49" s="1">
        <v>15</v>
      </c>
      <c r="G49" t="s">
        <v>151</v>
      </c>
      <c r="H49" s="1">
        <v>50</v>
      </c>
      <c r="I49" s="1">
        <v>45</v>
      </c>
      <c r="J49" s="1">
        <v>62.999999999999993</v>
      </c>
      <c r="K49" s="1">
        <v>9</v>
      </c>
      <c r="L49" s="1">
        <v>45</v>
      </c>
      <c r="M49" s="1">
        <v>11</v>
      </c>
      <c r="N49" s="1">
        <v>55</v>
      </c>
      <c r="O49" s="29">
        <v>213</v>
      </c>
      <c r="P49" s="18" t="str">
        <f t="shared" si="1"/>
        <v/>
      </c>
    </row>
    <row r="50" spans="1:16" x14ac:dyDescent="0.2">
      <c r="A50">
        <v>13</v>
      </c>
      <c r="B50" s="1">
        <v>1</v>
      </c>
      <c r="C50" t="s">
        <v>100</v>
      </c>
      <c r="E50" s="15"/>
      <c r="F50" s="1">
        <v>15</v>
      </c>
      <c r="G50" t="s">
        <v>151</v>
      </c>
      <c r="H50" s="1">
        <v>50</v>
      </c>
      <c r="I50" s="1">
        <v>49</v>
      </c>
      <c r="J50" s="1">
        <v>68.599999999999994</v>
      </c>
      <c r="K50" s="1">
        <v>9</v>
      </c>
      <c r="L50" s="1">
        <v>45</v>
      </c>
      <c r="M50" s="1">
        <v>9</v>
      </c>
      <c r="N50" s="1">
        <v>45</v>
      </c>
      <c r="O50" s="29">
        <v>208.6</v>
      </c>
      <c r="P50" s="18" t="str">
        <f t="shared" si="1"/>
        <v/>
      </c>
    </row>
    <row r="51" spans="1:16" x14ac:dyDescent="0.2">
      <c r="A51">
        <v>19</v>
      </c>
      <c r="B51" s="1">
        <v>1</v>
      </c>
      <c r="C51" t="s">
        <v>107</v>
      </c>
      <c r="D51" s="1"/>
      <c r="E51" s="15"/>
      <c r="F51" s="1">
        <v>15</v>
      </c>
      <c r="G51" t="s">
        <v>151</v>
      </c>
      <c r="H51" s="1">
        <v>48</v>
      </c>
      <c r="I51" s="1">
        <v>50</v>
      </c>
      <c r="J51" s="1">
        <v>70</v>
      </c>
      <c r="K51" s="1">
        <v>10</v>
      </c>
      <c r="L51" s="1">
        <v>50</v>
      </c>
      <c r="M51" s="1">
        <v>7</v>
      </c>
      <c r="N51" s="1">
        <v>35</v>
      </c>
      <c r="O51" s="29">
        <v>203</v>
      </c>
      <c r="P51" s="18" t="str">
        <f t="shared" si="1"/>
        <v/>
      </c>
    </row>
    <row r="52" spans="1:16" x14ac:dyDescent="0.2">
      <c r="A52">
        <v>30</v>
      </c>
      <c r="B52" s="1">
        <v>1</v>
      </c>
      <c r="C52" t="s">
        <v>118</v>
      </c>
      <c r="E52" s="15"/>
      <c r="F52" s="1">
        <v>15</v>
      </c>
      <c r="G52" t="s">
        <v>54</v>
      </c>
      <c r="H52" s="1">
        <v>47</v>
      </c>
      <c r="I52" s="1">
        <v>46</v>
      </c>
      <c r="J52" s="1">
        <v>64.399999999999991</v>
      </c>
      <c r="K52" s="1">
        <v>5</v>
      </c>
      <c r="L52" s="1">
        <v>25</v>
      </c>
      <c r="M52" s="1">
        <v>9</v>
      </c>
      <c r="N52" s="1">
        <v>45</v>
      </c>
      <c r="O52" s="29">
        <v>181.39999999999998</v>
      </c>
      <c r="P52" s="18" t="str">
        <f t="shared" si="1"/>
        <v/>
      </c>
    </row>
    <row r="53" spans="1:16" x14ac:dyDescent="0.2">
      <c r="A53">
        <v>14</v>
      </c>
      <c r="B53" s="1">
        <v>1</v>
      </c>
      <c r="C53" s="38" t="s">
        <v>101</v>
      </c>
      <c r="D53" s="56"/>
      <c r="E53" s="15"/>
      <c r="F53" s="1">
        <v>15</v>
      </c>
      <c r="G53" t="s">
        <v>54</v>
      </c>
      <c r="H53" s="1">
        <v>47</v>
      </c>
      <c r="I53" s="1">
        <v>26</v>
      </c>
      <c r="J53" s="1">
        <v>36.4</v>
      </c>
      <c r="K53" s="1">
        <v>5</v>
      </c>
      <c r="L53" s="1">
        <v>25</v>
      </c>
      <c r="M53" s="1">
        <v>12</v>
      </c>
      <c r="N53" s="1">
        <v>60</v>
      </c>
      <c r="O53" s="29">
        <v>168.4</v>
      </c>
      <c r="P53" s="18" t="str">
        <f t="shared" si="1"/>
        <v/>
      </c>
    </row>
    <row r="54" spans="1:16" x14ac:dyDescent="0.2">
      <c r="A54">
        <v>32</v>
      </c>
      <c r="B54" s="1">
        <v>1</v>
      </c>
      <c r="C54" t="s">
        <v>120</v>
      </c>
      <c r="D54" s="1"/>
      <c r="E54" s="15"/>
      <c r="F54" s="1">
        <v>15</v>
      </c>
      <c r="G54" t="s">
        <v>54</v>
      </c>
      <c r="H54" s="1">
        <v>48</v>
      </c>
      <c r="I54" s="1">
        <v>35</v>
      </c>
      <c r="J54" s="1">
        <v>49</v>
      </c>
      <c r="K54" s="1">
        <v>9</v>
      </c>
      <c r="L54" s="1">
        <v>45</v>
      </c>
      <c r="M54" s="1">
        <v>5</v>
      </c>
      <c r="N54" s="1">
        <v>25</v>
      </c>
      <c r="O54" s="29">
        <v>167</v>
      </c>
      <c r="P54" s="18" t="str">
        <f t="shared" si="1"/>
        <v/>
      </c>
    </row>
    <row r="55" spans="1:16" x14ac:dyDescent="0.2">
      <c r="A55">
        <v>29</v>
      </c>
      <c r="B55" s="1">
        <v>1</v>
      </c>
      <c r="C55" t="s">
        <v>117</v>
      </c>
      <c r="D55" s="1"/>
      <c r="E55" s="15"/>
      <c r="F55" s="1">
        <v>15</v>
      </c>
      <c r="G55" t="s">
        <v>54</v>
      </c>
      <c r="H55" s="1">
        <v>50</v>
      </c>
      <c r="I55" s="1">
        <v>45</v>
      </c>
      <c r="J55" s="1">
        <v>62.999999999999993</v>
      </c>
      <c r="K55" s="1">
        <v>3</v>
      </c>
      <c r="L55" s="1">
        <v>15</v>
      </c>
      <c r="M55" s="1">
        <v>6</v>
      </c>
      <c r="N55" s="1">
        <v>30</v>
      </c>
      <c r="O55" s="29">
        <v>158</v>
      </c>
      <c r="P55" s="18" t="str">
        <f t="shared" si="1"/>
        <v/>
      </c>
    </row>
    <row r="56" spans="1:16" x14ac:dyDescent="0.2">
      <c r="A56">
        <v>25</v>
      </c>
      <c r="B56" s="1">
        <v>1</v>
      </c>
      <c r="C56" t="s">
        <v>113</v>
      </c>
      <c r="D56" s="1"/>
      <c r="E56" s="15"/>
      <c r="F56" s="1">
        <v>15</v>
      </c>
      <c r="G56" t="s">
        <v>55</v>
      </c>
      <c r="H56" s="1">
        <v>48</v>
      </c>
      <c r="I56" s="1">
        <v>46</v>
      </c>
      <c r="J56" s="1">
        <v>64.399999999999991</v>
      </c>
      <c r="K56" s="1">
        <v>8</v>
      </c>
      <c r="L56" s="1">
        <v>40</v>
      </c>
      <c r="M56" s="1">
        <v>1</v>
      </c>
      <c r="N56" s="1">
        <v>5</v>
      </c>
      <c r="O56" s="29">
        <v>157.39999999999998</v>
      </c>
      <c r="P56" s="18" t="str">
        <f t="shared" si="1"/>
        <v/>
      </c>
    </row>
    <row r="57" spans="1:16" x14ac:dyDescent="0.2">
      <c r="E57" s="15"/>
      <c r="F57" s="1"/>
      <c r="H57" s="1"/>
      <c r="I57" s="1"/>
      <c r="J57" s="1"/>
      <c r="K57" s="1"/>
      <c r="L57" s="1"/>
      <c r="M57" s="1"/>
      <c r="N57" s="1"/>
      <c r="O57" s="29"/>
      <c r="P57" s="18" t="str">
        <f t="shared" si="1"/>
        <v/>
      </c>
    </row>
    <row r="58" spans="1:16" x14ac:dyDescent="0.2">
      <c r="E58" s="15"/>
      <c r="F58" s="1"/>
      <c r="H58" s="1"/>
      <c r="I58" s="1"/>
      <c r="J58" s="1"/>
      <c r="K58" s="1"/>
      <c r="L58" s="1"/>
      <c r="M58" s="1"/>
      <c r="N58" s="1"/>
      <c r="O58" s="29"/>
      <c r="P58" s="18" t="str">
        <f t="shared" si="1"/>
        <v>GLEICH</v>
      </c>
    </row>
    <row r="59" spans="1:16" x14ac:dyDescent="0.2">
      <c r="E59" s="15"/>
      <c r="F59" s="1"/>
      <c r="H59" s="1"/>
      <c r="I59" s="1"/>
      <c r="J59" s="1"/>
      <c r="K59" s="1"/>
      <c r="L59" s="1"/>
      <c r="M59" s="1"/>
      <c r="N59" s="1"/>
      <c r="O59" s="29"/>
      <c r="P59" s="18" t="str">
        <f t="shared" si="1"/>
        <v>GLEICH</v>
      </c>
    </row>
    <row r="60" spans="1:16" x14ac:dyDescent="0.2">
      <c r="E60" s="15"/>
      <c r="F60" s="1"/>
      <c r="H60" s="1"/>
      <c r="I60" s="1"/>
      <c r="J60" s="1"/>
      <c r="K60" s="1"/>
      <c r="L60" s="1"/>
      <c r="M60" s="1"/>
      <c r="N60" s="1"/>
      <c r="O60" s="29"/>
      <c r="P60" s="18" t="str">
        <f t="shared" si="1"/>
        <v>GLEICH</v>
      </c>
    </row>
    <row r="61" spans="1:16" x14ac:dyDescent="0.2">
      <c r="E61" s="15"/>
      <c r="F61" s="1"/>
      <c r="H61" s="1"/>
      <c r="I61" s="1"/>
      <c r="J61" s="1"/>
      <c r="K61" s="1"/>
      <c r="L61" s="1"/>
      <c r="M61" s="1"/>
      <c r="N61" s="1"/>
      <c r="O61" s="29"/>
      <c r="P61" s="18" t="str">
        <f t="shared" si="1"/>
        <v>GLEICH</v>
      </c>
    </row>
    <row r="62" spans="1:16" x14ac:dyDescent="0.2">
      <c r="E62" s="15"/>
      <c r="F62" s="1"/>
      <c r="H62" s="1"/>
      <c r="I62" s="1"/>
      <c r="J62" s="1"/>
      <c r="K62" s="1"/>
      <c r="L62" s="1"/>
      <c r="M62" s="1"/>
      <c r="N62" s="1"/>
      <c r="O62" s="29"/>
      <c r="P62" s="18" t="str">
        <f t="shared" si="1"/>
        <v>GLEICH</v>
      </c>
    </row>
    <row r="63" spans="1:16" x14ac:dyDescent="0.2">
      <c r="E63" s="15"/>
      <c r="F63" s="1"/>
      <c r="H63" s="1"/>
      <c r="I63" s="1"/>
      <c r="J63" s="1"/>
      <c r="K63" s="1"/>
      <c r="L63" s="1"/>
      <c r="M63" s="1"/>
      <c r="N63" s="1"/>
      <c r="O63" s="29"/>
      <c r="P63" s="18" t="str">
        <f t="shared" si="1"/>
        <v>GLEICH</v>
      </c>
    </row>
    <row r="64" spans="1:16" x14ac:dyDescent="0.2">
      <c r="E64" s="15"/>
      <c r="F64" s="1"/>
      <c r="H64" s="1"/>
      <c r="I64" s="1"/>
      <c r="J64" s="1"/>
      <c r="K64" s="1"/>
      <c r="L64" s="1"/>
      <c r="M64" s="1"/>
      <c r="N64" s="1"/>
      <c r="O64" s="29"/>
      <c r="P64" s="18" t="str">
        <f t="shared" si="1"/>
        <v>GLEICH</v>
      </c>
    </row>
    <row r="65" spans="5:16" x14ac:dyDescent="0.2">
      <c r="E65" s="15"/>
      <c r="F65" s="1"/>
      <c r="H65" s="1"/>
      <c r="I65" s="1"/>
      <c r="J65" s="1"/>
      <c r="K65" s="1"/>
      <c r="L65" s="1"/>
      <c r="M65" s="1"/>
      <c r="N65" s="1"/>
      <c r="O65" s="29"/>
      <c r="P65" s="18" t="str">
        <f t="shared" si="1"/>
        <v>GLEICH</v>
      </c>
    </row>
    <row r="66" spans="5:16" x14ac:dyDescent="0.2">
      <c r="E66" s="15"/>
      <c r="F66" s="1"/>
      <c r="H66" s="1"/>
      <c r="I66" s="1"/>
      <c r="J66" s="1"/>
      <c r="K66" s="1"/>
      <c r="L66" s="1"/>
      <c r="M66" s="1"/>
      <c r="N66" s="1"/>
      <c r="O66" s="29"/>
      <c r="P66" s="18" t="str">
        <f t="shared" si="1"/>
        <v>GLEICH</v>
      </c>
    </row>
    <row r="67" spans="5:16" x14ac:dyDescent="0.2">
      <c r="E67" s="15"/>
      <c r="F67" s="1"/>
      <c r="H67" s="1"/>
      <c r="I67" s="1"/>
      <c r="J67" s="1"/>
      <c r="K67" s="1"/>
      <c r="L67" s="1"/>
      <c r="M67" s="1"/>
      <c r="N67" s="1"/>
      <c r="O67" s="29"/>
      <c r="P67" s="18" t="str">
        <f t="shared" si="1"/>
        <v>GLEICH</v>
      </c>
    </row>
    <row r="68" spans="5:16" x14ac:dyDescent="0.2">
      <c r="E68" s="15"/>
      <c r="F68" s="1"/>
      <c r="H68" s="1"/>
      <c r="I68" s="1"/>
      <c r="J68" s="1"/>
      <c r="K68" s="1"/>
      <c r="L68" s="1"/>
      <c r="M68" s="1"/>
      <c r="N68" s="1"/>
      <c r="O68" s="29"/>
      <c r="P68" s="18" t="str">
        <f t="shared" si="1"/>
        <v>GLEICH</v>
      </c>
    </row>
    <row r="69" spans="5:16" x14ac:dyDescent="0.2">
      <c r="E69" s="15"/>
      <c r="F69" s="1"/>
      <c r="H69" s="1"/>
      <c r="I69" s="1"/>
      <c r="J69" s="1"/>
      <c r="K69" s="1"/>
      <c r="L69" s="1"/>
      <c r="M69" s="1"/>
      <c r="N69" s="1"/>
      <c r="O69" s="29"/>
      <c r="P69" s="18" t="str">
        <f t="shared" si="1"/>
        <v>GLEICH</v>
      </c>
    </row>
    <row r="70" spans="5:16" x14ac:dyDescent="0.2">
      <c r="E70" s="15"/>
      <c r="F70" s="1"/>
      <c r="H70" s="1"/>
      <c r="I70" s="1"/>
      <c r="J70" s="1"/>
      <c r="K70" s="1"/>
      <c r="L70" s="1"/>
      <c r="M70" s="1"/>
      <c r="N70" s="1"/>
      <c r="O70" s="29"/>
      <c r="P70" s="18" t="str">
        <f t="shared" ref="P70:P76" si="2">IF(O69=O70,"GLEICH","")</f>
        <v>GLEICH</v>
      </c>
    </row>
    <row r="71" spans="5:16" x14ac:dyDescent="0.2">
      <c r="E71" s="15"/>
      <c r="F71" s="1"/>
      <c r="H71" s="1"/>
      <c r="I71" s="1"/>
      <c r="J71" s="1"/>
      <c r="K71" s="1"/>
      <c r="L71" s="1"/>
      <c r="M71" s="1"/>
      <c r="N71" s="1"/>
      <c r="O71" s="29"/>
      <c r="P71" s="18" t="str">
        <f t="shared" si="2"/>
        <v>GLEICH</v>
      </c>
    </row>
    <row r="72" spans="5:16" x14ac:dyDescent="0.2">
      <c r="E72" s="15"/>
      <c r="F72" s="1"/>
      <c r="H72" s="1"/>
      <c r="I72" s="1"/>
      <c r="J72" s="1"/>
      <c r="K72" s="1"/>
      <c r="L72" s="1"/>
      <c r="M72" s="1"/>
      <c r="N72" s="1"/>
      <c r="O72" s="29"/>
      <c r="P72" s="18" t="str">
        <f t="shared" si="2"/>
        <v>GLEICH</v>
      </c>
    </row>
    <row r="73" spans="5:16" x14ac:dyDescent="0.2">
      <c r="E73" s="15"/>
      <c r="F73" s="1"/>
      <c r="H73" s="1"/>
      <c r="I73" s="1"/>
      <c r="J73" s="1"/>
      <c r="K73" s="1"/>
      <c r="L73" s="1"/>
      <c r="M73" s="1"/>
      <c r="N73" s="1"/>
      <c r="O73" s="29"/>
      <c r="P73" s="18" t="str">
        <f t="shared" si="2"/>
        <v>GLEICH</v>
      </c>
    </row>
    <row r="74" spans="5:16" x14ac:dyDescent="0.2">
      <c r="E74" s="15"/>
      <c r="F74" s="1"/>
      <c r="H74" s="1"/>
      <c r="I74" s="1"/>
      <c r="J74" s="1"/>
      <c r="K74" s="1"/>
      <c r="L74" s="1"/>
      <c r="M74" s="1"/>
      <c r="N74" s="1"/>
      <c r="O74" s="29"/>
      <c r="P74" s="18" t="str">
        <f t="shared" si="2"/>
        <v>GLEICH</v>
      </c>
    </row>
    <row r="75" spans="5:16" x14ac:dyDescent="0.2">
      <c r="E75" s="15"/>
      <c r="F75" s="1"/>
      <c r="H75" s="1"/>
      <c r="I75" s="1"/>
      <c r="J75" s="1"/>
      <c r="K75" s="1"/>
      <c r="L75" s="1"/>
      <c r="M75" s="1"/>
      <c r="N75" s="1"/>
      <c r="O75" s="29"/>
      <c r="P75" s="18" t="str">
        <f t="shared" si="2"/>
        <v>GLEICH</v>
      </c>
    </row>
    <row r="76" spans="5:16" x14ac:dyDescent="0.2">
      <c r="E76" s="15"/>
      <c r="F76" s="1"/>
      <c r="H76" s="1"/>
      <c r="I76" s="1"/>
      <c r="J76" s="1"/>
      <c r="K76" s="1"/>
      <c r="L76" s="1"/>
      <c r="M76" s="1"/>
      <c r="N76" s="1"/>
      <c r="O76" s="29"/>
      <c r="P76" s="18" t="str">
        <f t="shared" si="2"/>
        <v>GLEICH</v>
      </c>
    </row>
  </sheetData>
  <sortState ref="A7:O56">
    <sortCondition ref="F7:F56"/>
    <sortCondition descending="1" ref="O7:O56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4:J27"/>
  <sheetViews>
    <sheetView zoomScaleNormal="100" workbookViewId="0">
      <selection activeCell="D26" sqref="D26"/>
    </sheetView>
  </sheetViews>
  <sheetFormatPr baseColWidth="10" defaultRowHeight="12.75" outlineLevelCol="1" x14ac:dyDescent="0.2"/>
  <cols>
    <col min="1" max="1" width="5.42578125" customWidth="1"/>
    <col min="2" max="2" width="5" customWidth="1" outlineLevel="1"/>
    <col min="3" max="3" width="18.85546875" customWidth="1"/>
    <col min="4" max="4" width="14.28515625" style="26" customWidth="1"/>
    <col min="5" max="5" width="7.42578125" customWidth="1"/>
    <col min="6" max="6" width="12.42578125" bestFit="1" customWidth="1"/>
  </cols>
  <sheetData>
    <row r="4" spans="1:10" ht="18" x14ac:dyDescent="0.25">
      <c r="D4" s="45" t="s">
        <v>44</v>
      </c>
    </row>
    <row r="7" spans="1:10" x14ac:dyDescent="0.2">
      <c r="C7" s="4">
        <f>Datum</f>
        <v>42623</v>
      </c>
      <c r="D7" s="30"/>
      <c r="E7" s="1" t="s">
        <v>3</v>
      </c>
      <c r="F7" s="2"/>
      <c r="I7" s="2"/>
      <c r="J7" s="2"/>
    </row>
    <row r="8" spans="1:10" x14ac:dyDescent="0.2">
      <c r="C8" s="4"/>
      <c r="D8" s="30"/>
      <c r="E8" s="2"/>
      <c r="F8" s="2"/>
      <c r="H8" s="1"/>
      <c r="I8" s="2"/>
      <c r="J8" s="2"/>
    </row>
    <row r="9" spans="1:10" x14ac:dyDescent="0.2">
      <c r="C9" s="33" t="s">
        <v>25</v>
      </c>
      <c r="D9" s="30"/>
      <c r="E9" s="2"/>
      <c r="F9" s="2"/>
      <c r="H9" s="1"/>
      <c r="I9" s="2"/>
      <c r="J9" s="2"/>
    </row>
    <row r="10" spans="1:10" ht="13.5" thickBot="1" x14ac:dyDescent="0.25">
      <c r="B10" s="17"/>
      <c r="C10" s="20"/>
      <c r="D10" s="31"/>
      <c r="E10" s="21"/>
      <c r="F10" s="21"/>
      <c r="G10" s="17"/>
      <c r="H10" s="22"/>
      <c r="I10" s="21"/>
      <c r="J10" s="2"/>
    </row>
    <row r="11" spans="1:10" ht="48" thickBot="1" x14ac:dyDescent="0.25">
      <c r="A11" s="25" t="s">
        <v>0</v>
      </c>
      <c r="B11" s="23" t="s">
        <v>20</v>
      </c>
      <c r="C11" s="24" t="s">
        <v>21</v>
      </c>
      <c r="D11" s="32" t="s">
        <v>24</v>
      </c>
      <c r="E11" s="50" t="s">
        <v>47</v>
      </c>
      <c r="F11" s="51" t="s">
        <v>48</v>
      </c>
      <c r="G11" s="17"/>
      <c r="H11" s="17"/>
      <c r="I11" s="17"/>
    </row>
    <row r="12" spans="1:10" x14ac:dyDescent="0.2">
      <c r="C12" s="15" t="s">
        <v>26</v>
      </c>
      <c r="D12" s="26">
        <f>DSUM(DB,"Gesamt",Hegeringe!F1:T2)</f>
        <v>0</v>
      </c>
      <c r="E12" s="49">
        <f>DCOUNT(DB,"Zähler",Hegeringe!F1:T2)</f>
        <v>0</v>
      </c>
      <c r="F12" s="27" t="e">
        <f>D12/E12</f>
        <v>#DIV/0!</v>
      </c>
    </row>
    <row r="13" spans="1:10" x14ac:dyDescent="0.2">
      <c r="C13" s="15" t="s">
        <v>16</v>
      </c>
      <c r="D13" s="26">
        <f>DSUM(DB,"Gesamt",Hegeringe!F3:T4)</f>
        <v>263.20000000000005</v>
      </c>
      <c r="E13" s="49">
        <f>DCOUNT(DB,"Zähler",Hegeringe!F3:T4)</f>
        <v>2</v>
      </c>
      <c r="F13" s="27">
        <f t="shared" ref="F13:F26" si="0">D13/E13</f>
        <v>131.60000000000002</v>
      </c>
    </row>
    <row r="14" spans="1:10" x14ac:dyDescent="0.2">
      <c r="C14" s="15" t="s">
        <v>27</v>
      </c>
      <c r="D14" s="26">
        <f>DSUM(DB,"Gesamt",Hegeringe!F5:T6)</f>
        <v>1037</v>
      </c>
      <c r="E14" s="49">
        <f>DCOUNT(DB,"Zähler",Hegeringe!F5:T6)</f>
        <v>5</v>
      </c>
      <c r="F14" s="27">
        <f t="shared" si="0"/>
        <v>207.4</v>
      </c>
    </row>
    <row r="15" spans="1:10" x14ac:dyDescent="0.2">
      <c r="C15" s="15" t="s">
        <v>28</v>
      </c>
      <c r="D15" s="26">
        <f>DSUM(DB,"Gesamt",Hegeringe!F7:T8)</f>
        <v>585</v>
      </c>
      <c r="E15" s="49">
        <f>DCOUNT(DB,"Zähler",Hegeringe!F7:T8)</f>
        <v>3</v>
      </c>
      <c r="F15" s="27">
        <f t="shared" si="0"/>
        <v>195</v>
      </c>
    </row>
    <row r="16" spans="1:10" x14ac:dyDescent="0.2">
      <c r="C16" s="15" t="s">
        <v>29</v>
      </c>
      <c r="D16" s="26">
        <f>DSUM(DB,"Gesamt",Hegeringe!F9:T10)</f>
        <v>0</v>
      </c>
      <c r="E16" s="49">
        <f>DCOUNT(DB,"Zähler",Hegeringe!F9:T10)</f>
        <v>0</v>
      </c>
      <c r="F16" s="27" t="e">
        <f t="shared" si="0"/>
        <v>#DIV/0!</v>
      </c>
      <c r="H16" s="17"/>
    </row>
    <row r="17" spans="3:6" x14ac:dyDescent="0.2">
      <c r="C17" s="15" t="s">
        <v>10</v>
      </c>
      <c r="D17" s="26">
        <f>DSUM(DB,"Gesamt",Hegeringe!F11:T12)</f>
        <v>785.6</v>
      </c>
      <c r="E17" s="49">
        <f>DCOUNT(DB,"Zähler",Hegeringe!F11:T12)</f>
        <v>5</v>
      </c>
      <c r="F17" s="27">
        <f t="shared" si="0"/>
        <v>157.12</v>
      </c>
    </row>
    <row r="18" spans="3:6" x14ac:dyDescent="0.2">
      <c r="C18" s="15" t="s">
        <v>15</v>
      </c>
      <c r="D18" s="26">
        <f>DSUM(DB,"Gesamt",Hegeringe!F13:T14)</f>
        <v>363.6</v>
      </c>
      <c r="E18" s="49">
        <f>DCOUNT(DB,"Zähler",Hegeringe!F13:T14)</f>
        <v>2</v>
      </c>
      <c r="F18" s="27">
        <f t="shared" si="0"/>
        <v>181.8</v>
      </c>
    </row>
    <row r="19" spans="3:6" x14ac:dyDescent="0.2">
      <c r="C19" s="39" t="s">
        <v>39</v>
      </c>
      <c r="D19" s="26">
        <f>DSUM(DB,"Gesamt",Hegeringe!F15:T16)</f>
        <v>0</v>
      </c>
      <c r="E19" s="49">
        <f>DCOUNT(DB,"Zähler",Hegeringe!F15:T16)</f>
        <v>0</v>
      </c>
      <c r="F19" s="27" t="e">
        <f t="shared" si="0"/>
        <v>#DIV/0!</v>
      </c>
    </row>
    <row r="20" spans="3:6" x14ac:dyDescent="0.2">
      <c r="C20" s="15" t="s">
        <v>30</v>
      </c>
      <c r="D20" s="26">
        <f>DSUM(DB,"Gesamt",Hegeringe!F17:T18)</f>
        <v>916.2</v>
      </c>
      <c r="E20" s="49">
        <f>DCOUNT(DB,"Zähler",Hegeringe!F17:T18)</f>
        <v>5</v>
      </c>
      <c r="F20" s="27">
        <f t="shared" si="0"/>
        <v>183.24</v>
      </c>
    </row>
    <row r="21" spans="3:6" x14ac:dyDescent="0.2">
      <c r="C21" s="15" t="s">
        <v>31</v>
      </c>
      <c r="D21" s="26">
        <f>DSUM(DB,"Gesamt",Hegeringe!F19:T20)</f>
        <v>0</v>
      </c>
      <c r="E21" s="49">
        <f>DCOUNT(DB,"Zähler",Hegeringe!F19:T20)</f>
        <v>0</v>
      </c>
      <c r="F21" s="27" t="e">
        <f t="shared" si="0"/>
        <v>#DIV/0!</v>
      </c>
    </row>
    <row r="22" spans="3:6" x14ac:dyDescent="0.2">
      <c r="C22" s="15" t="s">
        <v>32</v>
      </c>
      <c r="D22" s="26">
        <f>DSUM(DB,"Gesamt",Hegeringe!F21:T22)</f>
        <v>846.8</v>
      </c>
      <c r="E22" s="49">
        <f>DCOUNT(DB,"Zähler",Hegeringe!F21:T22)</f>
        <v>6</v>
      </c>
      <c r="F22" s="27">
        <f t="shared" si="0"/>
        <v>141.13333333333333</v>
      </c>
    </row>
    <row r="23" spans="3:6" x14ac:dyDescent="0.2">
      <c r="C23" s="15" t="s">
        <v>14</v>
      </c>
      <c r="D23" s="26">
        <f>DSUM(DB,"Gesamt",Hegeringe!F23:T24)</f>
        <v>780.40000000000009</v>
      </c>
      <c r="E23" s="49">
        <f>DCOUNT(DB,"Zähler",Hegeringe!F23:T24)</f>
        <v>5</v>
      </c>
      <c r="F23" s="27">
        <f t="shared" si="0"/>
        <v>156.08000000000001</v>
      </c>
    </row>
    <row r="24" spans="3:6" x14ac:dyDescent="0.2">
      <c r="C24" s="15" t="s">
        <v>33</v>
      </c>
      <c r="D24" s="26">
        <f>DSUM(DB,"Gesamt",Hegeringe!F25:T26)</f>
        <v>826.4</v>
      </c>
      <c r="E24" s="49">
        <f>DCOUNT(DB,"Zähler",Hegeringe!F25:T26)</f>
        <v>5</v>
      </c>
      <c r="F24" s="27">
        <f t="shared" si="0"/>
        <v>165.28</v>
      </c>
    </row>
    <row r="25" spans="3:6" x14ac:dyDescent="0.2">
      <c r="C25" s="15" t="s">
        <v>34</v>
      </c>
      <c r="D25" s="26">
        <f>DSUM(DB,"Gesamt",Hegeringe!F27:T28)</f>
        <v>566.20000000000005</v>
      </c>
      <c r="E25" s="49">
        <f>DCOUNT(DB,"Zähler",Hegeringe!F27:T28)</f>
        <v>3</v>
      </c>
      <c r="F25" s="27">
        <f t="shared" si="0"/>
        <v>188.73333333333335</v>
      </c>
    </row>
    <row r="26" spans="3:6" x14ac:dyDescent="0.2">
      <c r="C26" s="15" t="s">
        <v>53</v>
      </c>
      <c r="D26" s="26">
        <f>DSUM(DB,"Gesamt",Hegeringe!F29:T30)</f>
        <v>1675.4</v>
      </c>
      <c r="E26" s="49">
        <f>DCOUNT(DB,"Zähler",Hegeringe!F29:T30)</f>
        <v>9</v>
      </c>
      <c r="F26" s="27">
        <f t="shared" si="0"/>
        <v>186.15555555555557</v>
      </c>
    </row>
    <row r="27" spans="3:6" x14ac:dyDescent="0.2">
      <c r="E27" s="49">
        <f>SUM(E12:E26)</f>
        <v>50</v>
      </c>
    </row>
  </sheetData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P94"/>
  <sheetViews>
    <sheetView topLeftCell="B1" workbookViewId="0">
      <selection activeCell="B1" sqref="B1:O10"/>
    </sheetView>
  </sheetViews>
  <sheetFormatPr baseColWidth="10" defaultRowHeight="12.75" outlineLevelCol="1" x14ac:dyDescent="0.2"/>
  <cols>
    <col min="1" max="1" width="4.28515625" hidden="1" customWidth="1" outlineLevel="1"/>
    <col min="2" max="2" width="5.85546875" customWidth="1" collapsed="1"/>
    <col min="3" max="3" width="20.140625" customWidth="1"/>
    <col min="4" max="5" width="3.28515625" customWidth="1"/>
    <col min="6" max="6" width="3.28515625" hidden="1" customWidth="1" outlineLevel="1"/>
    <col min="7" max="7" width="14.42578125" customWidth="1" collapsed="1"/>
    <col min="8" max="8" width="7" customWidth="1"/>
    <col min="9" max="9" width="6.28515625" customWidth="1"/>
    <col min="10" max="11" width="8.28515625" customWidth="1"/>
    <col min="12" max="12" width="8.140625" bestFit="1" customWidth="1"/>
    <col min="13" max="13" width="7" customWidth="1"/>
    <col min="14" max="14" width="8.85546875" customWidth="1"/>
    <col min="15" max="15" width="11.140625" customWidth="1"/>
  </cols>
  <sheetData>
    <row r="2" spans="1:16" ht="18" x14ac:dyDescent="0.25">
      <c r="G2" s="11" t="s">
        <v>9</v>
      </c>
      <c r="K2" s="3"/>
      <c r="L2" s="3"/>
      <c r="N2" t="s">
        <v>36</v>
      </c>
      <c r="O2">
        <v>1.4</v>
      </c>
    </row>
    <row r="3" spans="1:16" ht="18" x14ac:dyDescent="0.25">
      <c r="C3" s="9" t="s">
        <v>41</v>
      </c>
      <c r="K3" s="3"/>
      <c r="L3" s="3"/>
      <c r="N3" s="37" t="s">
        <v>37</v>
      </c>
      <c r="O3">
        <v>5</v>
      </c>
    </row>
    <row r="4" spans="1:16" x14ac:dyDescent="0.2">
      <c r="C4" s="4">
        <f>Datum</f>
        <v>42623</v>
      </c>
      <c r="D4" s="2"/>
      <c r="E4" s="2"/>
      <c r="F4" s="2"/>
      <c r="H4" s="2"/>
      <c r="I4" s="2"/>
      <c r="J4" s="2"/>
      <c r="K4" s="1" t="s">
        <v>3</v>
      </c>
      <c r="L4" s="1"/>
      <c r="O4" s="1"/>
    </row>
    <row r="6" spans="1:16" ht="45" thickBot="1" x14ac:dyDescent="0.25">
      <c r="A6" s="5" t="s">
        <v>4</v>
      </c>
      <c r="B6" s="5" t="s">
        <v>0</v>
      </c>
      <c r="C6" s="6" t="s">
        <v>1</v>
      </c>
      <c r="D6" s="7" t="s">
        <v>5</v>
      </c>
      <c r="E6" s="7" t="s">
        <v>19</v>
      </c>
      <c r="F6" s="7" t="s">
        <v>22</v>
      </c>
      <c r="G6" s="8" t="s">
        <v>6</v>
      </c>
      <c r="H6" s="88" t="s">
        <v>11</v>
      </c>
      <c r="I6" s="88" t="s">
        <v>12</v>
      </c>
      <c r="J6" s="73" t="s">
        <v>50</v>
      </c>
      <c r="K6" s="86" t="s">
        <v>62</v>
      </c>
      <c r="L6" s="87" t="s">
        <v>63</v>
      </c>
      <c r="M6" s="77" t="s">
        <v>8</v>
      </c>
      <c r="N6" s="87" t="s">
        <v>61</v>
      </c>
      <c r="O6" s="80" t="s">
        <v>2</v>
      </c>
      <c r="P6" s="17"/>
    </row>
    <row r="7" spans="1:16" ht="13.5" thickTop="1" x14ac:dyDescent="0.2">
      <c r="A7">
        <v>21</v>
      </c>
      <c r="B7" s="64">
        <v>1</v>
      </c>
      <c r="C7" s="65" t="s">
        <v>97</v>
      </c>
      <c r="D7" s="67" t="s">
        <v>94</v>
      </c>
      <c r="E7" s="66"/>
      <c r="F7" s="64">
        <v>12</v>
      </c>
      <c r="G7" s="65" t="s">
        <v>14</v>
      </c>
      <c r="H7" s="78">
        <v>49</v>
      </c>
      <c r="I7" s="78">
        <v>47</v>
      </c>
      <c r="J7" s="64">
        <v>65.8</v>
      </c>
      <c r="K7" s="78">
        <v>7</v>
      </c>
      <c r="L7" s="64">
        <v>35</v>
      </c>
      <c r="M7" s="78">
        <v>12</v>
      </c>
      <c r="N7" s="64">
        <v>60</v>
      </c>
      <c r="O7" s="84">
        <v>209.8</v>
      </c>
    </row>
    <row r="8" spans="1:16" x14ac:dyDescent="0.2">
      <c r="A8">
        <v>44</v>
      </c>
      <c r="B8" s="60">
        <v>2</v>
      </c>
      <c r="C8" s="61" t="s">
        <v>93</v>
      </c>
      <c r="D8" s="60" t="s">
        <v>94</v>
      </c>
      <c r="E8" s="62"/>
      <c r="F8" s="60">
        <v>12</v>
      </c>
      <c r="G8" s="61" t="s">
        <v>14</v>
      </c>
      <c r="H8" s="79">
        <v>36</v>
      </c>
      <c r="I8" s="79">
        <v>44</v>
      </c>
      <c r="J8" s="60">
        <v>61.599999999999994</v>
      </c>
      <c r="K8" s="79">
        <v>6</v>
      </c>
      <c r="L8" s="60">
        <v>30</v>
      </c>
      <c r="M8" s="79">
        <v>4</v>
      </c>
      <c r="N8" s="60">
        <v>20</v>
      </c>
      <c r="O8" s="85">
        <v>147.6</v>
      </c>
    </row>
    <row r="9" spans="1:16" x14ac:dyDescent="0.2">
      <c r="A9">
        <v>39</v>
      </c>
      <c r="B9" s="64">
        <v>3</v>
      </c>
      <c r="C9" s="61" t="s">
        <v>138</v>
      </c>
      <c r="D9" s="60" t="s">
        <v>94</v>
      </c>
      <c r="E9" s="62"/>
      <c r="F9" s="60">
        <v>11</v>
      </c>
      <c r="G9" s="61" t="s">
        <v>32</v>
      </c>
      <c r="H9" s="79">
        <v>46</v>
      </c>
      <c r="I9" s="79">
        <v>45</v>
      </c>
      <c r="J9" s="60">
        <v>62.999999999999993</v>
      </c>
      <c r="K9" s="79">
        <v>6</v>
      </c>
      <c r="L9" s="60">
        <v>30</v>
      </c>
      <c r="M9" s="79">
        <v>1</v>
      </c>
      <c r="N9" s="60">
        <v>5</v>
      </c>
      <c r="O9" s="85">
        <v>144</v>
      </c>
    </row>
    <row r="10" spans="1:16" x14ac:dyDescent="0.2">
      <c r="B10" s="64">
        <v>4</v>
      </c>
      <c r="C10" s="61" t="s">
        <v>95</v>
      </c>
      <c r="D10" s="60" t="s">
        <v>94</v>
      </c>
      <c r="E10" s="62"/>
      <c r="F10" s="60">
        <v>12</v>
      </c>
      <c r="G10" s="61" t="s">
        <v>14</v>
      </c>
      <c r="H10" s="79">
        <v>36</v>
      </c>
      <c r="I10" s="79">
        <v>0</v>
      </c>
      <c r="J10" s="60">
        <v>0</v>
      </c>
      <c r="K10" s="79">
        <v>7</v>
      </c>
      <c r="L10" s="60">
        <v>35</v>
      </c>
      <c r="M10" s="79">
        <v>7</v>
      </c>
      <c r="N10" s="60">
        <v>35</v>
      </c>
      <c r="O10" s="85">
        <v>106</v>
      </c>
    </row>
    <row r="79" spans="2:3" ht="47.25" x14ac:dyDescent="0.2">
      <c r="B79" s="16" t="s">
        <v>20</v>
      </c>
      <c r="C79" s="15" t="s">
        <v>21</v>
      </c>
    </row>
    <row r="80" spans="2:3" x14ac:dyDescent="0.2">
      <c r="B80">
        <v>1</v>
      </c>
      <c r="C80" s="15" t="s">
        <v>26</v>
      </c>
    </row>
    <row r="81" spans="2:3" x14ac:dyDescent="0.2">
      <c r="B81">
        <v>2</v>
      </c>
      <c r="C81" s="15" t="s">
        <v>16</v>
      </c>
    </row>
    <row r="82" spans="2:3" x14ac:dyDescent="0.2">
      <c r="B82">
        <v>3</v>
      </c>
      <c r="C82" s="15" t="s">
        <v>27</v>
      </c>
    </row>
    <row r="83" spans="2:3" x14ac:dyDescent="0.2">
      <c r="B83">
        <v>4</v>
      </c>
      <c r="C83" s="15" t="s">
        <v>28</v>
      </c>
    </row>
    <row r="84" spans="2:3" x14ac:dyDescent="0.2">
      <c r="B84">
        <v>5</v>
      </c>
      <c r="C84" s="15" t="s">
        <v>29</v>
      </c>
    </row>
    <row r="85" spans="2:3" x14ac:dyDescent="0.2">
      <c r="B85">
        <v>6</v>
      </c>
      <c r="C85" s="15" t="s">
        <v>10</v>
      </c>
    </row>
    <row r="86" spans="2:3" x14ac:dyDescent="0.2">
      <c r="B86">
        <v>7</v>
      </c>
      <c r="C86" s="15" t="s">
        <v>15</v>
      </c>
    </row>
    <row r="87" spans="2:3" x14ac:dyDescent="0.2">
      <c r="B87">
        <v>8</v>
      </c>
      <c r="C87" s="39" t="s">
        <v>39</v>
      </c>
    </row>
    <row r="88" spans="2:3" x14ac:dyDescent="0.2">
      <c r="B88">
        <v>9</v>
      </c>
      <c r="C88" s="15" t="s">
        <v>30</v>
      </c>
    </row>
    <row r="89" spans="2:3" x14ac:dyDescent="0.2">
      <c r="B89">
        <v>10</v>
      </c>
      <c r="C89" s="15" t="s">
        <v>31</v>
      </c>
    </row>
    <row r="90" spans="2:3" x14ac:dyDescent="0.2">
      <c r="B90">
        <v>11</v>
      </c>
      <c r="C90" s="15" t="s">
        <v>32</v>
      </c>
    </row>
    <row r="91" spans="2:3" x14ac:dyDescent="0.2">
      <c r="B91">
        <v>12</v>
      </c>
      <c r="C91" s="15" t="s">
        <v>14</v>
      </c>
    </row>
    <row r="92" spans="2:3" x14ac:dyDescent="0.2">
      <c r="B92">
        <v>13</v>
      </c>
      <c r="C92" s="15" t="s">
        <v>33</v>
      </c>
    </row>
    <row r="93" spans="2:3" x14ac:dyDescent="0.2">
      <c r="B93">
        <v>14</v>
      </c>
      <c r="C93" s="15" t="s">
        <v>34</v>
      </c>
    </row>
    <row r="94" spans="2:3" x14ac:dyDescent="0.2">
      <c r="B94">
        <v>15</v>
      </c>
      <c r="C94" s="15" t="s">
        <v>35</v>
      </c>
    </row>
  </sheetData>
  <sortState ref="A7:O10">
    <sortCondition descending="1" ref="O7:O10"/>
  </sortState>
  <pageMargins left="0.70866141732283472" right="0.70866141732283472" top="0.78740157480314965" bottom="0.78740157480314965" header="0.31496062992125984" footer="0.31496062992125984"/>
  <pageSetup paperSize="9" scale="79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107"/>
  <sheetViews>
    <sheetView showGridLines="0" tabSelected="1" topLeftCell="B1" zoomScaleNormal="100" workbookViewId="0">
      <selection activeCell="B1" sqref="B1:O43"/>
    </sheetView>
  </sheetViews>
  <sheetFormatPr baseColWidth="10" defaultRowHeight="12.75" outlineLevelCol="2" x14ac:dyDescent="0.2"/>
  <cols>
    <col min="1" max="1" width="4.28515625" hidden="1" customWidth="1" outlineLevel="2"/>
    <col min="2" max="2" width="5.85546875" customWidth="1" collapsed="1"/>
    <col min="3" max="3" width="20.140625" customWidth="1"/>
    <col min="4" max="5" width="3.28515625" customWidth="1"/>
    <col min="6" max="6" width="3.28515625" style="15" customWidth="1"/>
    <col min="7" max="7" width="14.42578125" customWidth="1"/>
    <col min="8" max="8" width="7" customWidth="1"/>
    <col min="9" max="9" width="6.28515625" customWidth="1"/>
    <col min="10" max="10" width="7.7109375" customWidth="1"/>
    <col min="11" max="11" width="8.28515625" hidden="1" customWidth="1" outlineLevel="1"/>
    <col min="12" max="12" width="8.42578125" customWidth="1" collapsed="1"/>
    <col min="13" max="13" width="7.42578125" hidden="1" customWidth="1" outlineLevel="1"/>
    <col min="14" max="14" width="9.85546875" customWidth="1" collapsed="1"/>
    <col min="15" max="15" width="9.28515625" customWidth="1"/>
    <col min="16" max="16" width="9" customWidth="1"/>
    <col min="18" max="18" width="5" customWidth="1"/>
    <col min="19" max="19" width="16.140625" customWidth="1"/>
  </cols>
  <sheetData>
    <row r="1" spans="1:19" x14ac:dyDescent="0.2">
      <c r="F1"/>
      <c r="S1" s="15"/>
    </row>
    <row r="2" spans="1:19" ht="18" x14ac:dyDescent="0.25">
      <c r="F2"/>
      <c r="G2" s="11" t="s">
        <v>9</v>
      </c>
      <c r="K2" s="3"/>
      <c r="L2" s="3"/>
      <c r="N2" t="s">
        <v>36</v>
      </c>
      <c r="O2">
        <v>1.4</v>
      </c>
      <c r="S2" s="15"/>
    </row>
    <row r="3" spans="1:19" ht="18" x14ac:dyDescent="0.25">
      <c r="C3" s="9" t="s">
        <v>43</v>
      </c>
      <c r="F3"/>
      <c r="K3" s="3"/>
      <c r="L3" s="3"/>
      <c r="N3" s="37" t="s">
        <v>37</v>
      </c>
      <c r="O3">
        <v>5</v>
      </c>
      <c r="S3" s="15"/>
    </row>
    <row r="4" spans="1:19" x14ac:dyDescent="0.2">
      <c r="C4" s="4">
        <f>Datum</f>
        <v>42623</v>
      </c>
      <c r="D4" s="2"/>
      <c r="E4" s="2"/>
      <c r="F4" s="2"/>
      <c r="H4" s="2"/>
      <c r="I4" s="2"/>
      <c r="J4" s="2"/>
      <c r="K4" s="1" t="s">
        <v>56</v>
      </c>
      <c r="L4" s="1"/>
      <c r="O4" s="1"/>
      <c r="S4" s="15"/>
    </row>
    <row r="5" spans="1:19" x14ac:dyDescent="0.2">
      <c r="F5"/>
      <c r="R5" s="38"/>
      <c r="S5" s="15"/>
    </row>
    <row r="6" spans="1:19" ht="45" thickBot="1" x14ac:dyDescent="0.25">
      <c r="A6" s="5" t="s">
        <v>4</v>
      </c>
      <c r="B6" s="5" t="s">
        <v>0</v>
      </c>
      <c r="C6" s="6" t="s">
        <v>1</v>
      </c>
      <c r="D6" s="7" t="s">
        <v>5</v>
      </c>
      <c r="E6" s="7" t="s">
        <v>19</v>
      </c>
      <c r="F6" s="7" t="s">
        <v>22</v>
      </c>
      <c r="G6" s="8" t="s">
        <v>6</v>
      </c>
      <c r="H6" s="88" t="s">
        <v>11</v>
      </c>
      <c r="I6" s="88" t="s">
        <v>12</v>
      </c>
      <c r="J6" s="73" t="s">
        <v>50</v>
      </c>
      <c r="K6" s="86" t="s">
        <v>62</v>
      </c>
      <c r="L6" s="87" t="s">
        <v>63</v>
      </c>
      <c r="M6" s="77" t="s">
        <v>8</v>
      </c>
      <c r="N6" s="87" t="s">
        <v>61</v>
      </c>
      <c r="O6" s="80" t="s">
        <v>2</v>
      </c>
      <c r="R6" s="16"/>
      <c r="S6" s="15"/>
    </row>
    <row r="7" spans="1:19" ht="13.5" thickTop="1" x14ac:dyDescent="0.2">
      <c r="A7">
        <v>9</v>
      </c>
      <c r="B7" s="64">
        <v>1</v>
      </c>
      <c r="C7" s="65" t="s">
        <v>122</v>
      </c>
      <c r="D7" s="65"/>
      <c r="E7" s="66"/>
      <c r="F7" s="64">
        <v>6</v>
      </c>
      <c r="G7" s="66" t="s">
        <v>10</v>
      </c>
      <c r="H7" s="78">
        <v>50</v>
      </c>
      <c r="I7" s="78">
        <v>49</v>
      </c>
      <c r="J7" s="64">
        <v>68.599999999999994</v>
      </c>
      <c r="K7" s="78">
        <v>10</v>
      </c>
      <c r="L7" s="64">
        <v>50</v>
      </c>
      <c r="M7" s="78">
        <v>11</v>
      </c>
      <c r="N7" s="64">
        <v>55</v>
      </c>
      <c r="O7" s="81">
        <v>223.6</v>
      </c>
      <c r="P7" s="18"/>
    </row>
    <row r="8" spans="1:19" x14ac:dyDescent="0.2">
      <c r="A8">
        <v>32</v>
      </c>
      <c r="B8" s="60">
        <v>2</v>
      </c>
      <c r="C8" s="61" t="s">
        <v>116</v>
      </c>
      <c r="D8" s="60"/>
      <c r="E8" s="62"/>
      <c r="F8" s="60">
        <v>3</v>
      </c>
      <c r="G8" s="62" t="s">
        <v>27</v>
      </c>
      <c r="H8" s="79">
        <v>49</v>
      </c>
      <c r="I8" s="79">
        <v>49</v>
      </c>
      <c r="J8" s="60">
        <v>68.599999999999994</v>
      </c>
      <c r="K8" s="79">
        <v>10</v>
      </c>
      <c r="L8" s="60">
        <v>50</v>
      </c>
      <c r="M8" s="79">
        <v>11</v>
      </c>
      <c r="N8" s="60">
        <v>55</v>
      </c>
      <c r="O8" s="82">
        <v>222.6</v>
      </c>
      <c r="P8" s="18"/>
    </row>
    <row r="9" spans="1:19" x14ac:dyDescent="0.2">
      <c r="A9">
        <v>37</v>
      </c>
      <c r="B9" s="60">
        <v>3</v>
      </c>
      <c r="C9" s="61" t="s">
        <v>108</v>
      </c>
      <c r="D9" s="63"/>
      <c r="E9" s="63"/>
      <c r="F9" s="60">
        <v>15</v>
      </c>
      <c r="G9" s="62" t="s">
        <v>53</v>
      </c>
      <c r="H9" s="79">
        <v>50</v>
      </c>
      <c r="I9" s="79">
        <v>49</v>
      </c>
      <c r="J9" s="60">
        <v>68.599999999999994</v>
      </c>
      <c r="K9" s="79">
        <v>10</v>
      </c>
      <c r="L9" s="60">
        <v>50</v>
      </c>
      <c r="M9" s="79">
        <v>10</v>
      </c>
      <c r="N9" s="60">
        <v>50</v>
      </c>
      <c r="O9" s="83">
        <v>218.6</v>
      </c>
      <c r="P9" s="18"/>
    </row>
    <row r="10" spans="1:19" x14ac:dyDescent="0.2">
      <c r="A10">
        <v>35</v>
      </c>
      <c r="B10" s="60">
        <v>4</v>
      </c>
      <c r="C10" s="61" t="s">
        <v>121</v>
      </c>
      <c r="D10" s="60"/>
      <c r="E10" s="62"/>
      <c r="F10" s="60">
        <v>3</v>
      </c>
      <c r="G10" s="62" t="s">
        <v>27</v>
      </c>
      <c r="H10" s="79">
        <v>50</v>
      </c>
      <c r="I10" s="79">
        <v>48</v>
      </c>
      <c r="J10" s="60">
        <v>67.199999999999989</v>
      </c>
      <c r="K10" s="79">
        <v>9</v>
      </c>
      <c r="L10" s="60">
        <v>45</v>
      </c>
      <c r="M10" s="79">
        <v>11</v>
      </c>
      <c r="N10" s="60">
        <v>55</v>
      </c>
      <c r="O10" s="82">
        <v>217.2</v>
      </c>
      <c r="P10" s="18"/>
    </row>
    <row r="11" spans="1:19" x14ac:dyDescent="0.2">
      <c r="A11">
        <v>11</v>
      </c>
      <c r="B11" s="60">
        <v>5</v>
      </c>
      <c r="C11" s="61" t="s">
        <v>110</v>
      </c>
      <c r="D11" s="61"/>
      <c r="E11" s="62"/>
      <c r="F11" s="60">
        <v>15</v>
      </c>
      <c r="G11" s="62" t="s">
        <v>53</v>
      </c>
      <c r="H11" s="79">
        <v>50</v>
      </c>
      <c r="I11" s="79">
        <v>45</v>
      </c>
      <c r="J11" s="60">
        <v>62.999999999999993</v>
      </c>
      <c r="K11" s="79">
        <v>9</v>
      </c>
      <c r="L11" s="60">
        <v>45</v>
      </c>
      <c r="M11" s="79">
        <v>11</v>
      </c>
      <c r="N11" s="60">
        <v>55</v>
      </c>
      <c r="O11" s="82">
        <v>213</v>
      </c>
      <c r="P11" s="18"/>
    </row>
    <row r="12" spans="1:19" x14ac:dyDescent="0.2">
      <c r="A12">
        <v>46</v>
      </c>
      <c r="B12" s="60">
        <v>6</v>
      </c>
      <c r="C12" s="61" t="s">
        <v>115</v>
      </c>
      <c r="D12" s="61"/>
      <c r="E12" s="61"/>
      <c r="F12" s="60">
        <v>3</v>
      </c>
      <c r="G12" s="62" t="s">
        <v>27</v>
      </c>
      <c r="H12" s="79">
        <v>45</v>
      </c>
      <c r="I12" s="79">
        <v>45</v>
      </c>
      <c r="J12" s="60">
        <v>62.999999999999993</v>
      </c>
      <c r="K12" s="79">
        <v>10</v>
      </c>
      <c r="L12" s="60">
        <v>50</v>
      </c>
      <c r="M12" s="79">
        <v>11</v>
      </c>
      <c r="N12" s="60">
        <v>55</v>
      </c>
      <c r="O12" s="83">
        <v>213</v>
      </c>
      <c r="P12" s="18"/>
    </row>
    <row r="13" spans="1:19" x14ac:dyDescent="0.2">
      <c r="A13">
        <v>33</v>
      </c>
      <c r="B13" s="60">
        <v>7</v>
      </c>
      <c r="C13" s="61" t="s">
        <v>91</v>
      </c>
      <c r="D13" s="61"/>
      <c r="E13" s="62"/>
      <c r="F13" s="60">
        <v>9</v>
      </c>
      <c r="G13" s="62" t="s">
        <v>30</v>
      </c>
      <c r="H13" s="79">
        <v>47</v>
      </c>
      <c r="I13" s="79">
        <v>48</v>
      </c>
      <c r="J13" s="60">
        <v>67.199999999999989</v>
      </c>
      <c r="K13" s="79">
        <v>7</v>
      </c>
      <c r="L13" s="60">
        <v>35</v>
      </c>
      <c r="M13" s="79">
        <v>12</v>
      </c>
      <c r="N13" s="60">
        <v>60</v>
      </c>
      <c r="O13" s="82">
        <v>209.2</v>
      </c>
      <c r="P13" s="18"/>
    </row>
    <row r="14" spans="1:19" x14ac:dyDescent="0.2">
      <c r="A14">
        <v>5</v>
      </c>
      <c r="B14" s="60">
        <v>8</v>
      </c>
      <c r="C14" s="61" t="s">
        <v>100</v>
      </c>
      <c r="D14" s="60"/>
      <c r="E14" s="62"/>
      <c r="F14" s="60">
        <v>15</v>
      </c>
      <c r="G14" s="62" t="s">
        <v>53</v>
      </c>
      <c r="H14" s="79">
        <v>50</v>
      </c>
      <c r="I14" s="79">
        <v>49</v>
      </c>
      <c r="J14" s="60">
        <v>68.599999999999994</v>
      </c>
      <c r="K14" s="79">
        <v>9</v>
      </c>
      <c r="L14" s="60">
        <v>45</v>
      </c>
      <c r="M14" s="79">
        <v>9</v>
      </c>
      <c r="N14" s="60">
        <v>45</v>
      </c>
      <c r="O14" s="82">
        <v>208.6</v>
      </c>
      <c r="P14" s="18"/>
    </row>
    <row r="15" spans="1:19" x14ac:dyDescent="0.2">
      <c r="B15" s="60">
        <v>9</v>
      </c>
      <c r="C15" s="61" t="s">
        <v>107</v>
      </c>
      <c r="D15" s="60"/>
      <c r="E15" s="62"/>
      <c r="F15" s="60">
        <v>15</v>
      </c>
      <c r="G15" s="62" t="s">
        <v>53</v>
      </c>
      <c r="H15" s="79">
        <v>48</v>
      </c>
      <c r="I15" s="79">
        <v>50</v>
      </c>
      <c r="J15" s="60">
        <v>70</v>
      </c>
      <c r="K15" s="79">
        <v>10</v>
      </c>
      <c r="L15" s="60">
        <v>50</v>
      </c>
      <c r="M15" s="79">
        <v>7</v>
      </c>
      <c r="N15" s="60">
        <v>35</v>
      </c>
      <c r="O15" s="82">
        <v>203</v>
      </c>
      <c r="P15" s="18"/>
    </row>
    <row r="16" spans="1:19" x14ac:dyDescent="0.2">
      <c r="A16">
        <v>24</v>
      </c>
      <c r="B16" s="60">
        <v>10</v>
      </c>
      <c r="C16" s="61" t="s">
        <v>99</v>
      </c>
      <c r="D16" s="60"/>
      <c r="E16" s="62"/>
      <c r="F16" s="60">
        <v>3</v>
      </c>
      <c r="G16" s="62" t="s">
        <v>27</v>
      </c>
      <c r="H16" s="79">
        <v>50</v>
      </c>
      <c r="I16" s="79">
        <v>45</v>
      </c>
      <c r="J16" s="60">
        <v>62.999999999999993</v>
      </c>
      <c r="K16" s="79">
        <v>7</v>
      </c>
      <c r="L16" s="60">
        <v>35</v>
      </c>
      <c r="M16" s="79">
        <v>11</v>
      </c>
      <c r="N16" s="60">
        <v>55</v>
      </c>
      <c r="O16" s="82">
        <v>203</v>
      </c>
      <c r="P16" s="18"/>
    </row>
    <row r="17" spans="1:33" x14ac:dyDescent="0.2">
      <c r="A17">
        <v>43</v>
      </c>
      <c r="B17" s="60">
        <v>11</v>
      </c>
      <c r="C17" s="61" t="s">
        <v>126</v>
      </c>
      <c r="D17" s="61"/>
      <c r="E17" s="61"/>
      <c r="F17" s="60">
        <v>14</v>
      </c>
      <c r="G17" s="62" t="s">
        <v>34</v>
      </c>
      <c r="H17" s="79">
        <v>48</v>
      </c>
      <c r="I17" s="79">
        <v>32</v>
      </c>
      <c r="J17" s="60">
        <v>44.8</v>
      </c>
      <c r="K17" s="79">
        <v>10</v>
      </c>
      <c r="L17" s="60">
        <v>50</v>
      </c>
      <c r="M17" s="79">
        <v>12</v>
      </c>
      <c r="N17" s="60">
        <v>60</v>
      </c>
      <c r="O17" s="83">
        <v>202.8</v>
      </c>
      <c r="P17" s="18"/>
    </row>
    <row r="18" spans="1:33" x14ac:dyDescent="0.2">
      <c r="A18">
        <v>17</v>
      </c>
      <c r="B18" s="60">
        <v>12</v>
      </c>
      <c r="C18" s="61" t="s">
        <v>136</v>
      </c>
      <c r="D18" s="61"/>
      <c r="E18" s="62"/>
      <c r="F18" s="60">
        <v>11</v>
      </c>
      <c r="G18" s="62" t="s">
        <v>32</v>
      </c>
      <c r="H18" s="79">
        <v>47</v>
      </c>
      <c r="I18" s="79">
        <v>46</v>
      </c>
      <c r="J18" s="60">
        <v>64.399999999999991</v>
      </c>
      <c r="K18" s="79">
        <v>9</v>
      </c>
      <c r="L18" s="60">
        <v>45</v>
      </c>
      <c r="M18" s="79">
        <v>9</v>
      </c>
      <c r="N18" s="60">
        <v>45</v>
      </c>
      <c r="O18" s="82">
        <v>201.39999999999998</v>
      </c>
      <c r="P18" s="18"/>
    </row>
    <row r="19" spans="1:33" x14ac:dyDescent="0.2">
      <c r="A19">
        <v>41</v>
      </c>
      <c r="B19" s="60">
        <v>13</v>
      </c>
      <c r="C19" s="61" t="s">
        <v>98</v>
      </c>
      <c r="D19" s="61"/>
      <c r="E19" s="61"/>
      <c r="F19" s="60">
        <v>7</v>
      </c>
      <c r="G19" s="62" t="s">
        <v>15</v>
      </c>
      <c r="H19" s="79">
        <v>50</v>
      </c>
      <c r="I19" s="79">
        <v>48</v>
      </c>
      <c r="J19" s="60">
        <v>67.199999999999989</v>
      </c>
      <c r="K19" s="79">
        <v>7</v>
      </c>
      <c r="L19" s="60">
        <v>35</v>
      </c>
      <c r="M19" s="79">
        <v>9</v>
      </c>
      <c r="N19" s="60">
        <v>45</v>
      </c>
      <c r="O19" s="83">
        <v>197.2</v>
      </c>
      <c r="P19" s="18"/>
    </row>
    <row r="20" spans="1:33" x14ac:dyDescent="0.2">
      <c r="A20">
        <v>34</v>
      </c>
      <c r="B20" s="60">
        <v>14</v>
      </c>
      <c r="C20" s="61" t="s">
        <v>131</v>
      </c>
      <c r="D20" s="60"/>
      <c r="E20" s="62"/>
      <c r="F20" s="60">
        <v>14</v>
      </c>
      <c r="G20" s="62" t="s">
        <v>34</v>
      </c>
      <c r="H20" s="79">
        <v>49</v>
      </c>
      <c r="I20" s="79">
        <v>38</v>
      </c>
      <c r="J20" s="60">
        <v>53.199999999999996</v>
      </c>
      <c r="K20" s="79">
        <v>10</v>
      </c>
      <c r="L20" s="60">
        <v>50</v>
      </c>
      <c r="M20" s="79">
        <v>9</v>
      </c>
      <c r="N20" s="60">
        <v>45</v>
      </c>
      <c r="O20" s="82">
        <v>197.2</v>
      </c>
      <c r="P20" s="18"/>
    </row>
    <row r="21" spans="1:33" x14ac:dyDescent="0.2">
      <c r="A21">
        <v>38</v>
      </c>
      <c r="B21" s="60">
        <v>15</v>
      </c>
      <c r="C21" s="61" t="s">
        <v>127</v>
      </c>
      <c r="D21" s="61"/>
      <c r="E21" s="61"/>
      <c r="F21" s="60">
        <v>13</v>
      </c>
      <c r="G21" s="62" t="s">
        <v>33</v>
      </c>
      <c r="H21" s="79">
        <v>47</v>
      </c>
      <c r="I21" s="79">
        <v>46</v>
      </c>
      <c r="J21" s="60">
        <v>64.399999999999991</v>
      </c>
      <c r="K21" s="79">
        <v>8</v>
      </c>
      <c r="L21" s="60">
        <v>40</v>
      </c>
      <c r="M21" s="79">
        <v>8</v>
      </c>
      <c r="N21" s="60">
        <v>40</v>
      </c>
      <c r="O21" s="83">
        <v>191.39999999999998</v>
      </c>
      <c r="P21" s="18"/>
    </row>
    <row r="22" spans="1:33" x14ac:dyDescent="0.2">
      <c r="A22">
        <v>12</v>
      </c>
      <c r="B22" s="60">
        <v>16</v>
      </c>
      <c r="C22" s="61" t="s">
        <v>129</v>
      </c>
      <c r="D22" s="60"/>
      <c r="E22" s="62"/>
      <c r="F22" s="60">
        <v>9</v>
      </c>
      <c r="G22" s="62" t="s">
        <v>30</v>
      </c>
      <c r="H22" s="79">
        <v>48</v>
      </c>
      <c r="I22" s="79">
        <v>45</v>
      </c>
      <c r="J22" s="60">
        <v>62.999999999999993</v>
      </c>
      <c r="K22" s="79">
        <v>8</v>
      </c>
      <c r="L22" s="60">
        <v>40</v>
      </c>
      <c r="M22" s="79">
        <v>7</v>
      </c>
      <c r="N22" s="60">
        <v>35</v>
      </c>
      <c r="O22" s="82">
        <v>186</v>
      </c>
      <c r="P22" s="18"/>
      <c r="Q22" s="10"/>
    </row>
    <row r="23" spans="1:33" x14ac:dyDescent="0.2">
      <c r="A23">
        <v>45</v>
      </c>
      <c r="B23" s="60">
        <v>17</v>
      </c>
      <c r="C23" s="61" t="s">
        <v>132</v>
      </c>
      <c r="D23" s="61"/>
      <c r="E23" s="61"/>
      <c r="F23" s="60">
        <v>12</v>
      </c>
      <c r="G23" s="62" t="s">
        <v>14</v>
      </c>
      <c r="H23" s="79">
        <v>50</v>
      </c>
      <c r="I23" s="79">
        <v>45</v>
      </c>
      <c r="J23" s="60">
        <v>62.999999999999993</v>
      </c>
      <c r="K23" s="79">
        <v>8</v>
      </c>
      <c r="L23" s="60">
        <v>40</v>
      </c>
      <c r="M23" s="79">
        <v>6</v>
      </c>
      <c r="N23" s="60">
        <v>30</v>
      </c>
      <c r="O23" s="83">
        <v>183</v>
      </c>
      <c r="P23" s="18"/>
    </row>
    <row r="24" spans="1:33" x14ac:dyDescent="0.2">
      <c r="A24">
        <v>8</v>
      </c>
      <c r="B24" s="60">
        <v>18</v>
      </c>
      <c r="C24" s="61" t="s">
        <v>118</v>
      </c>
      <c r="D24" s="61"/>
      <c r="E24" s="62"/>
      <c r="F24" s="60">
        <v>15</v>
      </c>
      <c r="G24" s="62" t="s">
        <v>53</v>
      </c>
      <c r="H24" s="79">
        <v>47</v>
      </c>
      <c r="I24" s="79">
        <v>46</v>
      </c>
      <c r="J24" s="60">
        <v>64.399999999999991</v>
      </c>
      <c r="K24" s="79">
        <v>5</v>
      </c>
      <c r="L24" s="60">
        <v>25</v>
      </c>
      <c r="M24" s="79">
        <v>9</v>
      </c>
      <c r="N24" s="60">
        <v>45</v>
      </c>
      <c r="O24" s="82">
        <v>181.39999999999998</v>
      </c>
      <c r="P24" s="18"/>
    </row>
    <row r="25" spans="1:33" x14ac:dyDescent="0.2">
      <c r="A25">
        <v>15</v>
      </c>
      <c r="B25" s="60">
        <v>19</v>
      </c>
      <c r="C25" s="61" t="s">
        <v>119</v>
      </c>
      <c r="D25" s="61"/>
      <c r="E25" s="62"/>
      <c r="F25" s="60">
        <v>9</v>
      </c>
      <c r="G25" s="62" t="s">
        <v>30</v>
      </c>
      <c r="H25" s="79">
        <v>50</v>
      </c>
      <c r="I25" s="79">
        <v>50</v>
      </c>
      <c r="J25" s="60">
        <v>70</v>
      </c>
      <c r="K25" s="79">
        <v>9</v>
      </c>
      <c r="L25" s="60">
        <v>45</v>
      </c>
      <c r="M25" s="79">
        <v>3</v>
      </c>
      <c r="N25" s="60">
        <v>15</v>
      </c>
      <c r="O25" s="82">
        <v>180</v>
      </c>
      <c r="P25" s="18"/>
    </row>
    <row r="26" spans="1:33" x14ac:dyDescent="0.2">
      <c r="A26">
        <v>47</v>
      </c>
      <c r="B26" s="60">
        <v>20</v>
      </c>
      <c r="C26" s="61" t="s">
        <v>102</v>
      </c>
      <c r="D26" s="61"/>
      <c r="E26" s="61"/>
      <c r="F26" s="60">
        <v>9</v>
      </c>
      <c r="G26" s="62" t="s">
        <v>30</v>
      </c>
      <c r="H26" s="79">
        <v>49</v>
      </c>
      <c r="I26" s="79">
        <v>50</v>
      </c>
      <c r="J26" s="60">
        <v>70</v>
      </c>
      <c r="K26" s="79">
        <v>9</v>
      </c>
      <c r="L26" s="60">
        <v>45</v>
      </c>
      <c r="M26" s="79">
        <v>3</v>
      </c>
      <c r="N26" s="60">
        <v>15</v>
      </c>
      <c r="O26" s="83">
        <v>179</v>
      </c>
      <c r="P26" s="18"/>
      <c r="T26" s="1"/>
      <c r="V26" s="1"/>
      <c r="W26" s="15"/>
      <c r="X26" s="1"/>
      <c r="Z26" s="1"/>
      <c r="AA26" s="1"/>
      <c r="AB26" s="1"/>
      <c r="AC26" s="1"/>
      <c r="AD26" s="1"/>
      <c r="AE26" s="1"/>
      <c r="AF26" s="1"/>
      <c r="AG26" s="29"/>
    </row>
    <row r="27" spans="1:33" x14ac:dyDescent="0.2">
      <c r="A27">
        <v>28</v>
      </c>
      <c r="B27" s="60">
        <v>21</v>
      </c>
      <c r="C27" s="61" t="s">
        <v>128</v>
      </c>
      <c r="D27" s="61"/>
      <c r="E27" s="62"/>
      <c r="F27" s="60">
        <v>4</v>
      </c>
      <c r="G27" s="62" t="s">
        <v>28</v>
      </c>
      <c r="H27" s="79">
        <v>47</v>
      </c>
      <c r="I27" s="79">
        <v>45</v>
      </c>
      <c r="J27" s="60">
        <v>62.999999999999993</v>
      </c>
      <c r="K27" s="79">
        <v>8</v>
      </c>
      <c r="L27" s="60">
        <v>40</v>
      </c>
      <c r="M27" s="79">
        <v>5</v>
      </c>
      <c r="N27" s="60">
        <v>25</v>
      </c>
      <c r="O27" s="82">
        <v>175</v>
      </c>
      <c r="P27" s="18"/>
    </row>
    <row r="28" spans="1:33" x14ac:dyDescent="0.2">
      <c r="A28">
        <v>16</v>
      </c>
      <c r="B28" s="60">
        <v>22</v>
      </c>
      <c r="C28" s="61" t="s">
        <v>125</v>
      </c>
      <c r="D28" s="60"/>
      <c r="E28" s="62"/>
      <c r="F28" s="60">
        <v>13</v>
      </c>
      <c r="G28" s="62" t="s">
        <v>33</v>
      </c>
      <c r="H28" s="79">
        <v>49</v>
      </c>
      <c r="I28" s="79">
        <v>47</v>
      </c>
      <c r="J28" s="60">
        <v>65.8</v>
      </c>
      <c r="K28" s="79">
        <v>6</v>
      </c>
      <c r="L28" s="60">
        <v>30</v>
      </c>
      <c r="M28" s="79">
        <v>6</v>
      </c>
      <c r="N28" s="60">
        <v>30</v>
      </c>
      <c r="O28" s="82">
        <v>174.8</v>
      </c>
      <c r="P28" s="18"/>
    </row>
    <row r="29" spans="1:33" x14ac:dyDescent="0.2">
      <c r="A29">
        <v>23</v>
      </c>
      <c r="B29" s="60">
        <v>23</v>
      </c>
      <c r="C29" s="43" t="s">
        <v>123</v>
      </c>
      <c r="D29" s="61"/>
      <c r="E29" s="62"/>
      <c r="F29" s="60">
        <v>13</v>
      </c>
      <c r="G29" s="62" t="s">
        <v>33</v>
      </c>
      <c r="H29" s="79">
        <v>38</v>
      </c>
      <c r="I29" s="79">
        <v>45</v>
      </c>
      <c r="J29" s="60">
        <v>62.999999999999993</v>
      </c>
      <c r="K29" s="79">
        <v>8</v>
      </c>
      <c r="L29" s="60">
        <v>40</v>
      </c>
      <c r="M29" s="79">
        <v>6</v>
      </c>
      <c r="N29" s="60">
        <v>30</v>
      </c>
      <c r="O29" s="82">
        <v>171</v>
      </c>
      <c r="P29" s="18"/>
    </row>
    <row r="30" spans="1:33" x14ac:dyDescent="0.2">
      <c r="A30">
        <v>6</v>
      </c>
      <c r="B30" s="60">
        <v>24</v>
      </c>
      <c r="C30" s="61" t="s">
        <v>101</v>
      </c>
      <c r="D30" s="61"/>
      <c r="E30" s="62"/>
      <c r="F30" s="60">
        <v>15</v>
      </c>
      <c r="G30" s="62" t="s">
        <v>53</v>
      </c>
      <c r="H30" s="79">
        <v>47</v>
      </c>
      <c r="I30" s="79">
        <v>26</v>
      </c>
      <c r="J30" s="60">
        <v>36.4</v>
      </c>
      <c r="K30" s="79">
        <v>5</v>
      </c>
      <c r="L30" s="60">
        <v>25</v>
      </c>
      <c r="M30" s="79">
        <v>12</v>
      </c>
      <c r="N30" s="60">
        <v>60</v>
      </c>
      <c r="O30" s="82">
        <v>168.4</v>
      </c>
      <c r="P30" s="18"/>
    </row>
    <row r="31" spans="1:33" x14ac:dyDescent="0.2">
      <c r="A31">
        <v>14</v>
      </c>
      <c r="B31" s="60">
        <v>25</v>
      </c>
      <c r="C31" s="61" t="s">
        <v>89</v>
      </c>
      <c r="D31" s="61"/>
      <c r="E31" s="62"/>
      <c r="F31" s="60">
        <v>6</v>
      </c>
      <c r="G31" s="62" t="s">
        <v>10</v>
      </c>
      <c r="H31" s="79">
        <v>47</v>
      </c>
      <c r="I31" s="79">
        <v>47</v>
      </c>
      <c r="J31" s="60">
        <v>65.8</v>
      </c>
      <c r="K31" s="79">
        <v>7</v>
      </c>
      <c r="L31" s="60">
        <v>35</v>
      </c>
      <c r="M31" s="79">
        <v>4</v>
      </c>
      <c r="N31" s="60">
        <v>20</v>
      </c>
      <c r="O31" s="82">
        <v>167.8</v>
      </c>
      <c r="P31" s="18"/>
    </row>
    <row r="32" spans="1:33" x14ac:dyDescent="0.2">
      <c r="A32">
        <v>48</v>
      </c>
      <c r="B32" s="60">
        <v>26</v>
      </c>
      <c r="C32" s="61" t="s">
        <v>120</v>
      </c>
      <c r="D32" s="61"/>
      <c r="E32" s="61"/>
      <c r="F32" s="60">
        <v>15</v>
      </c>
      <c r="G32" s="62" t="s">
        <v>53</v>
      </c>
      <c r="H32" s="79">
        <v>48</v>
      </c>
      <c r="I32" s="79">
        <v>35</v>
      </c>
      <c r="J32" s="60">
        <v>49</v>
      </c>
      <c r="K32" s="79">
        <v>9</v>
      </c>
      <c r="L32" s="60">
        <v>45</v>
      </c>
      <c r="M32" s="79">
        <v>5</v>
      </c>
      <c r="N32" s="60">
        <v>25</v>
      </c>
      <c r="O32" s="83">
        <v>167</v>
      </c>
      <c r="P32" s="18"/>
    </row>
    <row r="33" spans="1:16" x14ac:dyDescent="0.2">
      <c r="A33">
        <v>13</v>
      </c>
      <c r="B33" s="60">
        <v>27</v>
      </c>
      <c r="C33" s="61" t="s">
        <v>130</v>
      </c>
      <c r="D33" s="60"/>
      <c r="E33" s="62"/>
      <c r="F33" s="60">
        <v>7</v>
      </c>
      <c r="G33" s="62" t="s">
        <v>15</v>
      </c>
      <c r="H33" s="79">
        <v>39</v>
      </c>
      <c r="I33" s="79">
        <v>41</v>
      </c>
      <c r="J33" s="60">
        <v>57.4</v>
      </c>
      <c r="K33" s="79">
        <v>4</v>
      </c>
      <c r="L33" s="60">
        <v>20</v>
      </c>
      <c r="M33" s="79">
        <v>10</v>
      </c>
      <c r="N33" s="60">
        <v>50</v>
      </c>
      <c r="O33" s="82">
        <v>166.4</v>
      </c>
      <c r="P33" s="18"/>
    </row>
    <row r="34" spans="1:16" x14ac:dyDescent="0.2">
      <c r="A34">
        <v>27</v>
      </c>
      <c r="B34" s="60">
        <v>28</v>
      </c>
      <c r="C34" s="61" t="s">
        <v>137</v>
      </c>
      <c r="D34" s="60"/>
      <c r="E34" s="62"/>
      <c r="F34" s="60">
        <v>14</v>
      </c>
      <c r="G34" s="62" t="s">
        <v>34</v>
      </c>
      <c r="H34" s="79">
        <v>49</v>
      </c>
      <c r="I34" s="79">
        <v>48</v>
      </c>
      <c r="J34" s="60">
        <v>67.199999999999989</v>
      </c>
      <c r="K34" s="79">
        <v>6</v>
      </c>
      <c r="L34" s="60">
        <v>30</v>
      </c>
      <c r="M34" s="79">
        <v>4</v>
      </c>
      <c r="N34" s="60">
        <v>20</v>
      </c>
      <c r="O34" s="82">
        <v>166.2</v>
      </c>
      <c r="P34" s="18"/>
    </row>
    <row r="35" spans="1:16" x14ac:dyDescent="0.2">
      <c r="A35">
        <v>30</v>
      </c>
      <c r="B35" s="60">
        <v>29</v>
      </c>
      <c r="C35" s="61" t="s">
        <v>112</v>
      </c>
      <c r="D35" s="60"/>
      <c r="E35" s="62"/>
      <c r="F35" s="60">
        <v>2</v>
      </c>
      <c r="G35" s="62" t="s">
        <v>16</v>
      </c>
      <c r="H35" s="79">
        <v>48</v>
      </c>
      <c r="I35" s="79">
        <v>37</v>
      </c>
      <c r="J35" s="60">
        <v>51.8</v>
      </c>
      <c r="K35" s="79">
        <v>10</v>
      </c>
      <c r="L35" s="60">
        <v>50</v>
      </c>
      <c r="M35" s="79">
        <v>3</v>
      </c>
      <c r="N35" s="60">
        <v>15</v>
      </c>
      <c r="O35" s="82">
        <v>164.8</v>
      </c>
      <c r="P35" s="18"/>
    </row>
    <row r="36" spans="1:16" x14ac:dyDescent="0.2">
      <c r="A36">
        <v>2</v>
      </c>
      <c r="B36" s="60">
        <v>30</v>
      </c>
      <c r="C36" s="61" t="s">
        <v>92</v>
      </c>
      <c r="D36" s="61"/>
      <c r="E36" s="62"/>
      <c r="F36" s="60">
        <v>9</v>
      </c>
      <c r="G36" s="62" t="s">
        <v>30</v>
      </c>
      <c r="H36" s="79">
        <v>49</v>
      </c>
      <c r="I36" s="79">
        <v>45</v>
      </c>
      <c r="J36" s="60">
        <v>62.999999999999993</v>
      </c>
      <c r="K36" s="79">
        <v>3</v>
      </c>
      <c r="L36" s="60">
        <v>15</v>
      </c>
      <c r="M36" s="79">
        <v>7</v>
      </c>
      <c r="N36" s="60">
        <v>35</v>
      </c>
      <c r="O36" s="82">
        <v>162</v>
      </c>
      <c r="P36" s="18"/>
    </row>
    <row r="37" spans="1:16" x14ac:dyDescent="0.2">
      <c r="A37">
        <v>36</v>
      </c>
      <c r="B37" s="60">
        <v>31</v>
      </c>
      <c r="C37" s="61" t="s">
        <v>117</v>
      </c>
      <c r="D37" s="61"/>
      <c r="E37" s="61"/>
      <c r="F37" s="60">
        <v>15</v>
      </c>
      <c r="G37" s="62" t="s">
        <v>53</v>
      </c>
      <c r="H37" s="79">
        <v>50</v>
      </c>
      <c r="I37" s="79">
        <v>45</v>
      </c>
      <c r="J37" s="60">
        <v>62.999999999999993</v>
      </c>
      <c r="K37" s="79">
        <v>3</v>
      </c>
      <c r="L37" s="60">
        <v>15</v>
      </c>
      <c r="M37" s="79">
        <v>6</v>
      </c>
      <c r="N37" s="60">
        <v>30</v>
      </c>
      <c r="O37" s="83">
        <v>158</v>
      </c>
      <c r="P37" s="18"/>
    </row>
    <row r="38" spans="1:16" x14ac:dyDescent="0.2">
      <c r="A38">
        <v>10</v>
      </c>
      <c r="B38" s="60">
        <v>32</v>
      </c>
      <c r="C38" s="61" t="s">
        <v>113</v>
      </c>
      <c r="D38" s="61"/>
      <c r="E38" s="62"/>
      <c r="F38" s="60">
        <v>15</v>
      </c>
      <c r="G38" s="62" t="s">
        <v>53</v>
      </c>
      <c r="H38" s="79">
        <v>48</v>
      </c>
      <c r="I38" s="79">
        <v>46</v>
      </c>
      <c r="J38" s="60">
        <v>64.399999999999991</v>
      </c>
      <c r="K38" s="79">
        <v>8</v>
      </c>
      <c r="L38" s="60">
        <v>40</v>
      </c>
      <c r="M38" s="79">
        <v>1</v>
      </c>
      <c r="N38" s="60">
        <v>5</v>
      </c>
      <c r="O38" s="82">
        <v>157.39999999999998</v>
      </c>
      <c r="P38" s="18"/>
    </row>
    <row r="39" spans="1:16" x14ac:dyDescent="0.2">
      <c r="A39">
        <v>19</v>
      </c>
      <c r="B39" s="60">
        <v>33</v>
      </c>
      <c r="C39" s="61" t="s">
        <v>106</v>
      </c>
      <c r="D39" s="61"/>
      <c r="E39" s="62"/>
      <c r="F39" s="60">
        <v>13</v>
      </c>
      <c r="G39" s="62" t="s">
        <v>33</v>
      </c>
      <c r="H39" s="79">
        <v>49</v>
      </c>
      <c r="I39" s="79">
        <v>30</v>
      </c>
      <c r="J39" s="60">
        <v>42</v>
      </c>
      <c r="K39" s="79">
        <v>10</v>
      </c>
      <c r="L39" s="60">
        <v>50</v>
      </c>
      <c r="M39" s="79">
        <v>3</v>
      </c>
      <c r="N39" s="60">
        <v>15</v>
      </c>
      <c r="O39" s="82">
        <v>156</v>
      </c>
      <c r="P39" s="18"/>
    </row>
    <row r="40" spans="1:16" x14ac:dyDescent="0.2">
      <c r="A40">
        <v>29</v>
      </c>
      <c r="B40" s="60">
        <v>34</v>
      </c>
      <c r="C40" s="43" t="s">
        <v>135</v>
      </c>
      <c r="D40" s="60"/>
      <c r="E40" s="62"/>
      <c r="F40" s="60">
        <v>11</v>
      </c>
      <c r="G40" s="62" t="s">
        <v>32</v>
      </c>
      <c r="H40" s="79">
        <v>48</v>
      </c>
      <c r="I40" s="79">
        <v>49</v>
      </c>
      <c r="J40" s="60">
        <v>68.599999999999994</v>
      </c>
      <c r="K40" s="79">
        <v>5</v>
      </c>
      <c r="L40" s="60">
        <v>25</v>
      </c>
      <c r="M40" s="79">
        <v>2</v>
      </c>
      <c r="N40" s="60">
        <v>10</v>
      </c>
      <c r="O40" s="82">
        <v>151.6</v>
      </c>
      <c r="P40" s="18"/>
    </row>
    <row r="41" spans="1:16" x14ac:dyDescent="0.2">
      <c r="A41">
        <v>31</v>
      </c>
      <c r="B41" s="60">
        <v>35</v>
      </c>
      <c r="C41" s="61" t="s">
        <v>124</v>
      </c>
      <c r="D41" s="61"/>
      <c r="E41" s="62"/>
      <c r="F41" s="60">
        <v>13</v>
      </c>
      <c r="G41" s="62" t="s">
        <v>33</v>
      </c>
      <c r="H41" s="79">
        <v>25</v>
      </c>
      <c r="I41" s="79">
        <v>38</v>
      </c>
      <c r="J41" s="60">
        <v>53.199999999999996</v>
      </c>
      <c r="K41" s="79">
        <v>7</v>
      </c>
      <c r="L41" s="60">
        <v>35</v>
      </c>
      <c r="M41" s="79">
        <v>4</v>
      </c>
      <c r="N41" s="60">
        <v>20</v>
      </c>
      <c r="O41" s="82">
        <v>133.19999999999999</v>
      </c>
      <c r="P41" s="18"/>
    </row>
    <row r="42" spans="1:16" x14ac:dyDescent="0.2">
      <c r="A42">
        <v>42</v>
      </c>
      <c r="B42" s="60">
        <v>36</v>
      </c>
      <c r="C42" s="61" t="s">
        <v>87</v>
      </c>
      <c r="D42" s="61"/>
      <c r="E42" s="61"/>
      <c r="F42" s="60">
        <v>6</v>
      </c>
      <c r="G42" s="62" t="s">
        <v>10</v>
      </c>
      <c r="H42" s="79">
        <v>46</v>
      </c>
      <c r="I42" s="79">
        <v>26</v>
      </c>
      <c r="J42" s="60">
        <v>36.4</v>
      </c>
      <c r="K42" s="79">
        <v>7</v>
      </c>
      <c r="L42" s="60">
        <v>35</v>
      </c>
      <c r="M42" s="79">
        <v>0</v>
      </c>
      <c r="N42" s="60">
        <v>0</v>
      </c>
      <c r="O42" s="83">
        <v>117.4</v>
      </c>
      <c r="P42" s="18"/>
    </row>
    <row r="43" spans="1:16" x14ac:dyDescent="0.2">
      <c r="A43">
        <v>25</v>
      </c>
      <c r="B43" s="60">
        <v>37</v>
      </c>
      <c r="C43" s="61" t="s">
        <v>111</v>
      </c>
      <c r="D43" s="61"/>
      <c r="E43" s="62"/>
      <c r="F43" s="60">
        <v>2</v>
      </c>
      <c r="G43" s="62" t="s">
        <v>16</v>
      </c>
      <c r="H43" s="79">
        <v>17</v>
      </c>
      <c r="I43" s="79">
        <v>26</v>
      </c>
      <c r="J43" s="60">
        <v>36.4</v>
      </c>
      <c r="K43" s="79">
        <v>5</v>
      </c>
      <c r="L43" s="60">
        <v>25</v>
      </c>
      <c r="M43" s="79">
        <v>4</v>
      </c>
      <c r="N43" s="60">
        <v>20</v>
      </c>
      <c r="O43" s="82">
        <v>98.4</v>
      </c>
      <c r="P43" s="18"/>
    </row>
    <row r="44" spans="1:16" x14ac:dyDescent="0.2">
      <c r="A44">
        <v>1</v>
      </c>
      <c r="B44" s="60"/>
      <c r="C44" s="61"/>
      <c r="D44" s="60"/>
      <c r="E44" s="62"/>
      <c r="F44" s="60"/>
      <c r="G44" s="62"/>
      <c r="H44" s="79"/>
      <c r="I44" s="79"/>
      <c r="J44" s="60"/>
      <c r="K44" s="79"/>
      <c r="L44" s="60"/>
      <c r="M44" s="79"/>
      <c r="N44" s="60"/>
      <c r="O44" s="82"/>
      <c r="P44" s="18"/>
    </row>
    <row r="45" spans="1:16" x14ac:dyDescent="0.2">
      <c r="A45">
        <v>18</v>
      </c>
      <c r="B45" s="60"/>
      <c r="C45" s="61"/>
      <c r="D45" s="60"/>
      <c r="E45" s="62"/>
      <c r="F45" s="60"/>
      <c r="G45" s="62"/>
      <c r="H45" s="79"/>
      <c r="I45" s="79"/>
      <c r="J45" s="60"/>
      <c r="K45" s="79"/>
      <c r="L45" s="60"/>
      <c r="M45" s="79"/>
      <c r="N45" s="60"/>
      <c r="O45" s="82"/>
      <c r="P45" s="18"/>
    </row>
    <row r="46" spans="1:16" x14ac:dyDescent="0.2">
      <c r="B46" s="1"/>
      <c r="F46" s="1"/>
      <c r="H46" s="1"/>
      <c r="I46" s="1"/>
      <c r="J46" s="1"/>
      <c r="K46" s="1"/>
      <c r="L46" s="1"/>
      <c r="M46" s="1"/>
      <c r="N46" s="1"/>
      <c r="O46" s="27"/>
      <c r="P46" s="18"/>
    </row>
    <row r="47" spans="1:16" x14ac:dyDescent="0.2">
      <c r="L47" s="1"/>
      <c r="P47" s="18"/>
    </row>
    <row r="48" spans="1:16" x14ac:dyDescent="0.2">
      <c r="L48" s="1"/>
      <c r="P48" s="18"/>
    </row>
    <row r="49" spans="12:16" x14ac:dyDescent="0.2">
      <c r="L49" s="1"/>
      <c r="P49" s="18"/>
    </row>
    <row r="50" spans="12:16" x14ac:dyDescent="0.2">
      <c r="P50" s="18"/>
    </row>
    <row r="51" spans="12:16" x14ac:dyDescent="0.2">
      <c r="P51" s="18"/>
    </row>
    <row r="52" spans="12:16" x14ac:dyDescent="0.2">
      <c r="P52" s="18"/>
    </row>
    <row r="53" spans="12:16" x14ac:dyDescent="0.2">
      <c r="P53" s="18"/>
    </row>
    <row r="54" spans="12:16" x14ac:dyDescent="0.2">
      <c r="P54" s="18"/>
    </row>
    <row r="55" spans="12:16" x14ac:dyDescent="0.2">
      <c r="P55" s="18"/>
    </row>
    <row r="56" spans="12:16" x14ac:dyDescent="0.2">
      <c r="P56" s="18"/>
    </row>
    <row r="57" spans="12:16" x14ac:dyDescent="0.2">
      <c r="P57" s="18"/>
    </row>
    <row r="58" spans="12:16" x14ac:dyDescent="0.2">
      <c r="P58" s="18"/>
    </row>
    <row r="59" spans="12:16" x14ac:dyDescent="0.2">
      <c r="P59" s="18"/>
    </row>
    <row r="60" spans="12:16" x14ac:dyDescent="0.2">
      <c r="P60" s="18"/>
    </row>
    <row r="61" spans="12:16" x14ac:dyDescent="0.2">
      <c r="P61" s="18"/>
    </row>
    <row r="62" spans="12:16" x14ac:dyDescent="0.2">
      <c r="P62" s="18"/>
    </row>
    <row r="63" spans="12:16" x14ac:dyDescent="0.2">
      <c r="P63" s="18"/>
    </row>
    <row r="64" spans="12:16" x14ac:dyDescent="0.2">
      <c r="P64" s="18"/>
    </row>
    <row r="65" spans="2:16" x14ac:dyDescent="0.2">
      <c r="P65" s="18"/>
    </row>
    <row r="66" spans="2:16" x14ac:dyDescent="0.2">
      <c r="P66" s="18"/>
    </row>
    <row r="67" spans="2:16" x14ac:dyDescent="0.2">
      <c r="P67" s="18"/>
    </row>
    <row r="68" spans="2:16" x14ac:dyDescent="0.2">
      <c r="P68" s="18"/>
    </row>
    <row r="69" spans="2:16" x14ac:dyDescent="0.2">
      <c r="P69" s="18"/>
    </row>
    <row r="70" spans="2:16" x14ac:dyDescent="0.2">
      <c r="P70" s="18"/>
    </row>
    <row r="71" spans="2:16" x14ac:dyDescent="0.2">
      <c r="P71" s="18"/>
    </row>
    <row r="72" spans="2:16" x14ac:dyDescent="0.2">
      <c r="P72" s="18"/>
    </row>
    <row r="73" spans="2:16" ht="47.25" x14ac:dyDescent="0.2">
      <c r="B73" s="16" t="s">
        <v>20</v>
      </c>
      <c r="C73" s="15" t="s">
        <v>21</v>
      </c>
      <c r="P73" s="18"/>
    </row>
    <row r="74" spans="2:16" x14ac:dyDescent="0.2">
      <c r="B74">
        <v>1</v>
      </c>
      <c r="C74" s="15" t="s">
        <v>26</v>
      </c>
      <c r="P74" s="18"/>
    </row>
    <row r="75" spans="2:16" x14ac:dyDescent="0.2">
      <c r="B75">
        <v>2</v>
      </c>
      <c r="C75" s="15" t="s">
        <v>16</v>
      </c>
      <c r="P75" s="18"/>
    </row>
    <row r="76" spans="2:16" x14ac:dyDescent="0.2">
      <c r="B76">
        <v>3</v>
      </c>
      <c r="C76" s="15" t="s">
        <v>27</v>
      </c>
      <c r="P76" s="18"/>
    </row>
    <row r="77" spans="2:16" x14ac:dyDescent="0.2">
      <c r="B77">
        <v>4</v>
      </c>
      <c r="C77" s="15" t="s">
        <v>28</v>
      </c>
      <c r="P77" s="18"/>
    </row>
    <row r="78" spans="2:16" x14ac:dyDescent="0.2">
      <c r="B78">
        <v>5</v>
      </c>
      <c r="C78" s="15" t="s">
        <v>29</v>
      </c>
      <c r="P78" s="18"/>
    </row>
    <row r="79" spans="2:16" x14ac:dyDescent="0.2">
      <c r="B79">
        <v>6</v>
      </c>
      <c r="C79" s="15" t="s">
        <v>10</v>
      </c>
      <c r="P79" s="18"/>
    </row>
    <row r="80" spans="2:16" x14ac:dyDescent="0.2">
      <c r="B80">
        <v>7</v>
      </c>
      <c r="C80" s="15" t="s">
        <v>15</v>
      </c>
      <c r="P80" s="18"/>
    </row>
    <row r="81" spans="2:16" x14ac:dyDescent="0.2">
      <c r="B81">
        <v>8</v>
      </c>
      <c r="C81" s="39" t="s">
        <v>39</v>
      </c>
      <c r="P81" s="18"/>
    </row>
    <row r="82" spans="2:16" x14ac:dyDescent="0.2">
      <c r="B82">
        <v>9</v>
      </c>
      <c r="C82" s="15" t="s">
        <v>30</v>
      </c>
      <c r="P82" s="18"/>
    </row>
    <row r="83" spans="2:16" x14ac:dyDescent="0.2">
      <c r="B83">
        <v>10</v>
      </c>
      <c r="C83" s="15" t="s">
        <v>31</v>
      </c>
      <c r="P83" s="18"/>
    </row>
    <row r="84" spans="2:16" x14ac:dyDescent="0.2">
      <c r="B84">
        <v>11</v>
      </c>
      <c r="C84" s="15" t="s">
        <v>32</v>
      </c>
      <c r="P84" s="18"/>
    </row>
    <row r="85" spans="2:16" x14ac:dyDescent="0.2">
      <c r="B85">
        <v>12</v>
      </c>
      <c r="C85" s="15" t="s">
        <v>14</v>
      </c>
      <c r="P85" s="18"/>
    </row>
    <row r="86" spans="2:16" x14ac:dyDescent="0.2">
      <c r="B86">
        <v>13</v>
      </c>
      <c r="C86" s="15" t="s">
        <v>33</v>
      </c>
      <c r="P86" s="18"/>
    </row>
    <row r="87" spans="2:16" x14ac:dyDescent="0.2">
      <c r="B87">
        <v>14</v>
      </c>
      <c r="C87" s="15" t="s">
        <v>34</v>
      </c>
      <c r="P87" s="18"/>
    </row>
    <row r="88" spans="2:16" x14ac:dyDescent="0.2">
      <c r="B88">
        <v>15</v>
      </c>
      <c r="C88" s="15" t="s">
        <v>35</v>
      </c>
      <c r="P88" s="18"/>
    </row>
    <row r="89" spans="2:16" x14ac:dyDescent="0.2">
      <c r="P89" s="18"/>
    </row>
    <row r="90" spans="2:16" x14ac:dyDescent="0.2">
      <c r="P90" s="18"/>
    </row>
    <row r="91" spans="2:16" x14ac:dyDescent="0.2">
      <c r="P91" s="18"/>
    </row>
    <row r="92" spans="2:16" x14ac:dyDescent="0.2">
      <c r="P92" s="18"/>
    </row>
    <row r="93" spans="2:16" x14ac:dyDescent="0.2">
      <c r="P93" s="18"/>
    </row>
    <row r="94" spans="2:16" x14ac:dyDescent="0.2">
      <c r="P94" s="18"/>
    </row>
    <row r="95" spans="2:16" x14ac:dyDescent="0.2">
      <c r="P95" s="18"/>
    </row>
    <row r="96" spans="2:16" x14ac:dyDescent="0.2">
      <c r="P96" s="18"/>
    </row>
    <row r="97" spans="16:16" x14ac:dyDescent="0.2">
      <c r="P97" s="18"/>
    </row>
    <row r="98" spans="16:16" x14ac:dyDescent="0.2">
      <c r="P98" s="18"/>
    </row>
    <row r="99" spans="16:16" x14ac:dyDescent="0.2">
      <c r="P99" s="18"/>
    </row>
    <row r="100" spans="16:16" x14ac:dyDescent="0.2">
      <c r="P100" s="18"/>
    </row>
    <row r="101" spans="16:16" x14ac:dyDescent="0.2">
      <c r="P101" s="18"/>
    </row>
    <row r="102" spans="16:16" x14ac:dyDescent="0.2">
      <c r="P102" s="18"/>
    </row>
    <row r="103" spans="16:16" x14ac:dyDescent="0.2">
      <c r="P103" s="18"/>
    </row>
    <row r="104" spans="16:16" x14ac:dyDescent="0.2">
      <c r="P104" s="18"/>
    </row>
    <row r="105" spans="16:16" x14ac:dyDescent="0.2">
      <c r="P105" s="18"/>
    </row>
    <row r="106" spans="16:16" x14ac:dyDescent="0.2">
      <c r="P106" s="18"/>
    </row>
    <row r="107" spans="16:16" x14ac:dyDescent="0.2">
      <c r="P107" s="18"/>
    </row>
  </sheetData>
  <sortState ref="A7:O51">
    <sortCondition descending="1" ref="O7:O51"/>
  </sortState>
  <phoneticPr fontId="0" type="noConversion"/>
  <pageMargins left="0.70866141732283472" right="0.27559055118110237" top="0.62992125984251968" bottom="0.86614173228346458" header="0.51181102362204722" footer="0.62992125984251968"/>
  <pageSetup paperSize="9" scale="95" fitToHeight="0" orientation="portrait" horizontalDpi="4294967293" r:id="rId1"/>
  <headerFooter alignWithMargins="0">
    <oddFooter>&amp;L&amp;8&amp;F-&amp;D-&amp;P/&amp;N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54"/>
  <sheetViews>
    <sheetView topLeftCell="B1" zoomScaleNormal="100" workbookViewId="0">
      <selection activeCell="B1" sqref="B1:O119"/>
    </sheetView>
  </sheetViews>
  <sheetFormatPr baseColWidth="10" defaultRowHeight="12.75" outlineLevelCol="1" x14ac:dyDescent="0.2"/>
  <cols>
    <col min="1" max="1" width="4.28515625" hidden="1" customWidth="1" outlineLevel="1"/>
    <col min="2" max="2" width="3.28515625" bestFit="1" customWidth="1" collapsed="1"/>
    <col min="3" max="3" width="20.140625" customWidth="1"/>
    <col min="4" max="6" width="3.28515625" customWidth="1"/>
    <col min="7" max="7" width="16" customWidth="1"/>
    <col min="8" max="8" width="7" style="1" customWidth="1"/>
    <col min="9" max="9" width="6.28515625" style="1" customWidth="1"/>
    <col min="10" max="11" width="8.28515625" style="1" customWidth="1"/>
    <col min="12" max="12" width="10.140625" style="1" customWidth="1"/>
    <col min="13" max="13" width="7" style="1" customWidth="1"/>
    <col min="14" max="14" width="11.42578125" style="1" customWidth="1"/>
    <col min="15" max="15" width="10.28515625" style="1" customWidth="1"/>
    <col min="18" max="18" width="16.28515625" customWidth="1"/>
    <col min="19" max="19" width="11.42578125" style="26"/>
  </cols>
  <sheetData>
    <row r="1" spans="1:32" x14ac:dyDescent="0.2">
      <c r="R1" s="44" t="s">
        <v>42</v>
      </c>
    </row>
    <row r="2" spans="1:32" ht="18" x14ac:dyDescent="0.25">
      <c r="G2" s="11" t="s">
        <v>44</v>
      </c>
      <c r="K2" s="11"/>
      <c r="L2" s="11"/>
      <c r="N2" t="s">
        <v>36</v>
      </c>
      <c r="O2" s="1">
        <v>1.4</v>
      </c>
      <c r="R2" t="s">
        <v>58</v>
      </c>
    </row>
    <row r="3" spans="1:32" ht="18" x14ac:dyDescent="0.25">
      <c r="C3" s="9" t="s">
        <v>60</v>
      </c>
      <c r="K3" s="11"/>
      <c r="L3" s="11"/>
      <c r="N3" s="37" t="s">
        <v>37</v>
      </c>
      <c r="O3" s="1">
        <v>5</v>
      </c>
      <c r="R3" s="38" t="s">
        <v>57</v>
      </c>
    </row>
    <row r="4" spans="1:32" x14ac:dyDescent="0.2">
      <c r="C4" s="76">
        <f>Datum</f>
        <v>42623</v>
      </c>
      <c r="D4" s="2"/>
      <c r="E4" s="2"/>
      <c r="F4" s="2"/>
      <c r="H4" s="2"/>
      <c r="I4" s="2"/>
      <c r="J4" s="2"/>
      <c r="K4" s="1" t="s">
        <v>56</v>
      </c>
      <c r="R4" s="38" t="s">
        <v>59</v>
      </c>
    </row>
    <row r="6" spans="1:32" ht="45" thickBot="1" x14ac:dyDescent="0.25">
      <c r="A6" s="5" t="s">
        <v>4</v>
      </c>
      <c r="B6" s="74" t="s">
        <v>0</v>
      </c>
      <c r="C6" s="6" t="s">
        <v>1</v>
      </c>
      <c r="D6" s="7" t="s">
        <v>5</v>
      </c>
      <c r="E6" s="7" t="s">
        <v>19</v>
      </c>
      <c r="F6" s="7" t="s">
        <v>22</v>
      </c>
      <c r="G6" s="41" t="s">
        <v>40</v>
      </c>
      <c r="H6" s="88" t="s">
        <v>11</v>
      </c>
      <c r="I6" s="88" t="s">
        <v>12</v>
      </c>
      <c r="J6" s="87" t="s">
        <v>50</v>
      </c>
      <c r="K6" s="86" t="s">
        <v>62</v>
      </c>
      <c r="L6" s="87" t="s">
        <v>63</v>
      </c>
      <c r="M6" s="88" t="s">
        <v>8</v>
      </c>
      <c r="N6" s="87" t="s">
        <v>61</v>
      </c>
      <c r="O6" s="80" t="s">
        <v>2</v>
      </c>
      <c r="P6" s="17"/>
      <c r="R6" s="5" t="s">
        <v>4</v>
      </c>
      <c r="S6" s="55" t="s">
        <v>49</v>
      </c>
      <c r="T6" s="6" t="s">
        <v>1</v>
      </c>
      <c r="U6" s="7" t="s">
        <v>5</v>
      </c>
      <c r="V6" s="7" t="s">
        <v>19</v>
      </c>
      <c r="W6" s="7" t="s">
        <v>22</v>
      </c>
      <c r="X6" s="8" t="s">
        <v>6</v>
      </c>
      <c r="Y6" s="12" t="s">
        <v>11</v>
      </c>
      <c r="Z6" s="8" t="s">
        <v>12</v>
      </c>
      <c r="AA6" s="12" t="s">
        <v>13</v>
      </c>
      <c r="AB6" s="8" t="s">
        <v>7</v>
      </c>
      <c r="AC6" s="12" t="s">
        <v>17</v>
      </c>
      <c r="AD6" s="8" t="s">
        <v>8</v>
      </c>
      <c r="AE6" s="12" t="s">
        <v>18</v>
      </c>
      <c r="AF6" s="13" t="s">
        <v>2</v>
      </c>
    </row>
    <row r="7" spans="1:32" ht="13.5" thickTop="1" x14ac:dyDescent="0.2">
      <c r="B7" s="97">
        <v>1</v>
      </c>
      <c r="C7" t="s">
        <v>116</v>
      </c>
      <c r="F7">
        <v>3</v>
      </c>
      <c r="G7" t="s">
        <v>27</v>
      </c>
      <c r="H7" s="1">
        <v>49</v>
      </c>
      <c r="I7" s="1">
        <v>49</v>
      </c>
      <c r="J7" s="1">
        <v>68.599999999999994</v>
      </c>
      <c r="K7" s="1">
        <v>10</v>
      </c>
      <c r="L7" s="1">
        <v>50</v>
      </c>
      <c r="M7" s="1">
        <v>11</v>
      </c>
      <c r="N7" s="1">
        <v>55</v>
      </c>
      <c r="O7" s="1">
        <v>222.6</v>
      </c>
      <c r="P7" s="1"/>
      <c r="Q7" s="1"/>
    </row>
    <row r="8" spans="1:32" x14ac:dyDescent="0.2">
      <c r="B8" s="98"/>
      <c r="C8" t="s">
        <v>121</v>
      </c>
      <c r="F8">
        <v>3</v>
      </c>
      <c r="G8" t="s">
        <v>27</v>
      </c>
      <c r="H8" s="1">
        <v>50</v>
      </c>
      <c r="I8" s="1">
        <v>48</v>
      </c>
      <c r="J8" s="1">
        <v>67.199999999999989</v>
      </c>
      <c r="K8" s="1">
        <v>9</v>
      </c>
      <c r="L8" s="1">
        <v>45</v>
      </c>
      <c r="M8" s="1">
        <v>11</v>
      </c>
      <c r="N8" s="1">
        <v>55</v>
      </c>
      <c r="O8" s="1">
        <v>217.2</v>
      </c>
      <c r="P8" s="1"/>
      <c r="Q8" s="1"/>
    </row>
    <row r="9" spans="1:32" x14ac:dyDescent="0.2">
      <c r="B9" s="98"/>
      <c r="C9" t="s">
        <v>115</v>
      </c>
      <c r="F9">
        <v>3</v>
      </c>
      <c r="G9" t="s">
        <v>27</v>
      </c>
      <c r="H9" s="1">
        <v>45</v>
      </c>
      <c r="I9" s="1">
        <v>45</v>
      </c>
      <c r="J9" s="1">
        <v>62.999999999999993</v>
      </c>
      <c r="K9" s="1">
        <v>10</v>
      </c>
      <c r="L9" s="1">
        <v>50</v>
      </c>
      <c r="M9" s="1">
        <v>11</v>
      </c>
      <c r="N9" s="1">
        <v>55</v>
      </c>
      <c r="O9" s="1">
        <v>213</v>
      </c>
      <c r="P9" s="1"/>
      <c r="Q9" s="1"/>
    </row>
    <row r="10" spans="1:32" x14ac:dyDescent="0.2">
      <c r="B10" s="99"/>
      <c r="C10" s="75" t="s">
        <v>99</v>
      </c>
      <c r="D10" s="19"/>
      <c r="E10" s="19"/>
      <c r="F10" s="19">
        <v>3</v>
      </c>
      <c r="G10" s="19" t="s">
        <v>27</v>
      </c>
      <c r="H10" s="1">
        <v>50</v>
      </c>
      <c r="I10" s="1">
        <v>45</v>
      </c>
      <c r="J10" s="1">
        <v>62.999999999999993</v>
      </c>
      <c r="K10" s="1">
        <v>7</v>
      </c>
      <c r="L10" s="1">
        <v>35</v>
      </c>
      <c r="M10" s="1">
        <v>11</v>
      </c>
      <c r="N10" s="1">
        <v>55</v>
      </c>
      <c r="O10" s="1">
        <v>203</v>
      </c>
      <c r="P10" s="1"/>
      <c r="Q10" s="1"/>
    </row>
    <row r="11" spans="1:32" x14ac:dyDescent="0.2">
      <c r="G11" t="str">
        <f>G7</f>
        <v>Gföhl</v>
      </c>
      <c r="H11" s="57">
        <f>SUM(H7:H10)</f>
        <v>194</v>
      </c>
      <c r="I11" s="57">
        <f t="shared" ref="I11:O11" si="0">SUM(I7:I10)</f>
        <v>187</v>
      </c>
      <c r="J11" s="57">
        <f t="shared" si="0"/>
        <v>261.79999999999995</v>
      </c>
      <c r="K11" s="57">
        <f t="shared" si="0"/>
        <v>36</v>
      </c>
      <c r="L11" s="57">
        <f t="shared" si="0"/>
        <v>180</v>
      </c>
      <c r="M11" s="57">
        <f t="shared" si="0"/>
        <v>44</v>
      </c>
      <c r="N11" s="57">
        <f t="shared" si="0"/>
        <v>220</v>
      </c>
      <c r="O11" s="57">
        <f t="shared" si="0"/>
        <v>855.8</v>
      </c>
      <c r="P11" s="1"/>
      <c r="Q11" s="1"/>
    </row>
    <row r="12" spans="1:32" x14ac:dyDescent="0.2">
      <c r="O12" s="56"/>
      <c r="P12" s="1"/>
      <c r="Q12" s="1"/>
    </row>
    <row r="13" spans="1:32" x14ac:dyDescent="0.2">
      <c r="B13" s="97">
        <v>2</v>
      </c>
      <c r="C13" t="s">
        <v>108</v>
      </c>
      <c r="F13">
        <v>15</v>
      </c>
      <c r="G13" t="s">
        <v>53</v>
      </c>
      <c r="H13" s="1">
        <v>50</v>
      </c>
      <c r="I13" s="1">
        <v>49</v>
      </c>
      <c r="J13" s="1">
        <v>68.599999999999994</v>
      </c>
      <c r="K13" s="1">
        <v>10</v>
      </c>
      <c r="L13" s="1">
        <v>50</v>
      </c>
      <c r="M13" s="1">
        <v>10</v>
      </c>
      <c r="N13" s="1">
        <v>50</v>
      </c>
      <c r="O13" s="1">
        <v>218.6</v>
      </c>
      <c r="P13" s="1"/>
      <c r="Q13" s="1"/>
    </row>
    <row r="14" spans="1:32" x14ac:dyDescent="0.2">
      <c r="B14" s="98"/>
      <c r="C14" t="s">
        <v>110</v>
      </c>
      <c r="F14">
        <v>15</v>
      </c>
      <c r="G14" t="s">
        <v>53</v>
      </c>
      <c r="H14" s="1">
        <v>50</v>
      </c>
      <c r="I14" s="1">
        <v>45</v>
      </c>
      <c r="J14" s="1">
        <v>62.999999999999993</v>
      </c>
      <c r="K14" s="1">
        <v>9</v>
      </c>
      <c r="L14" s="1">
        <v>45</v>
      </c>
      <c r="M14" s="1">
        <v>11</v>
      </c>
      <c r="N14" s="1">
        <v>55</v>
      </c>
      <c r="O14" s="1">
        <v>213</v>
      </c>
      <c r="P14" s="1"/>
      <c r="Q14" s="1"/>
    </row>
    <row r="15" spans="1:32" x14ac:dyDescent="0.2">
      <c r="B15" s="98"/>
      <c r="C15" t="s">
        <v>100</v>
      </c>
      <c r="F15">
        <v>15</v>
      </c>
      <c r="G15" t="s">
        <v>53</v>
      </c>
      <c r="H15" s="1">
        <v>50</v>
      </c>
      <c r="I15" s="1">
        <v>49</v>
      </c>
      <c r="J15" s="1">
        <v>68.599999999999994</v>
      </c>
      <c r="K15" s="1">
        <v>9</v>
      </c>
      <c r="L15" s="1">
        <v>45</v>
      </c>
      <c r="M15" s="1">
        <v>9</v>
      </c>
      <c r="N15" s="1">
        <v>45</v>
      </c>
      <c r="O15" s="1">
        <v>208.6</v>
      </c>
      <c r="P15" s="1"/>
      <c r="Q15" s="1"/>
    </row>
    <row r="16" spans="1:32" x14ac:dyDescent="0.2">
      <c r="A16" s="19"/>
      <c r="B16" s="99"/>
      <c r="C16" s="75" t="s">
        <v>107</v>
      </c>
      <c r="D16" s="19"/>
      <c r="E16" s="19"/>
      <c r="F16" s="19">
        <v>15</v>
      </c>
      <c r="G16" s="19" t="s">
        <v>53</v>
      </c>
      <c r="H16" s="1">
        <v>48</v>
      </c>
      <c r="I16" s="1">
        <v>50</v>
      </c>
      <c r="J16" s="1">
        <v>70</v>
      </c>
      <c r="K16" s="1">
        <v>10</v>
      </c>
      <c r="L16" s="1">
        <v>50</v>
      </c>
      <c r="M16" s="1">
        <v>7</v>
      </c>
      <c r="N16" s="1">
        <v>35</v>
      </c>
      <c r="O16" s="1">
        <v>203</v>
      </c>
      <c r="P16" s="1"/>
      <c r="Q16" s="1"/>
    </row>
    <row r="17" spans="1:17" x14ac:dyDescent="0.2">
      <c r="G17" t="str">
        <f>G13</f>
        <v>Weissenkirchen</v>
      </c>
      <c r="H17" s="57">
        <f>SUM(H13:H16)</f>
        <v>198</v>
      </c>
      <c r="I17" s="57">
        <f t="shared" ref="I17" si="1">SUM(I13:I16)</f>
        <v>193</v>
      </c>
      <c r="J17" s="57">
        <f t="shared" ref="J17" si="2">SUM(J13:J16)</f>
        <v>270.2</v>
      </c>
      <c r="K17" s="57">
        <f t="shared" ref="K17" si="3">SUM(K13:K16)</f>
        <v>38</v>
      </c>
      <c r="L17" s="57">
        <f t="shared" ref="L17" si="4">SUM(L13:L16)</f>
        <v>190</v>
      </c>
      <c r="M17" s="57">
        <f t="shared" ref="M17" si="5">SUM(M13:M16)</f>
        <v>37</v>
      </c>
      <c r="N17" s="57">
        <f t="shared" ref="N17" si="6">SUM(N13:N16)</f>
        <v>185</v>
      </c>
      <c r="O17" s="57">
        <f t="shared" ref="O17" si="7">SUM(O13:O16)</f>
        <v>843.2</v>
      </c>
      <c r="P17" s="1"/>
      <c r="Q17" s="1"/>
    </row>
    <row r="18" spans="1:17" x14ac:dyDescent="0.2">
      <c r="O18" s="56"/>
      <c r="P18" s="1"/>
      <c r="Q18" s="1"/>
    </row>
    <row r="19" spans="1:17" x14ac:dyDescent="0.2">
      <c r="B19" s="97">
        <v>3</v>
      </c>
      <c r="C19" t="s">
        <v>91</v>
      </c>
      <c r="F19">
        <v>9</v>
      </c>
      <c r="G19" t="s">
        <v>30</v>
      </c>
      <c r="H19" s="1">
        <v>47</v>
      </c>
      <c r="I19" s="1">
        <v>48</v>
      </c>
      <c r="J19" s="1">
        <v>67.199999999999989</v>
      </c>
      <c r="K19" s="1">
        <v>7</v>
      </c>
      <c r="L19" s="1">
        <v>35</v>
      </c>
      <c r="M19" s="1">
        <v>12</v>
      </c>
      <c r="N19" s="1">
        <v>60</v>
      </c>
      <c r="O19" s="1">
        <v>209.2</v>
      </c>
      <c r="P19" s="1"/>
      <c r="Q19" s="1"/>
    </row>
    <row r="20" spans="1:17" x14ac:dyDescent="0.2">
      <c r="B20" s="98"/>
      <c r="C20" t="s">
        <v>129</v>
      </c>
      <c r="F20">
        <v>9</v>
      </c>
      <c r="G20" t="s">
        <v>30</v>
      </c>
      <c r="H20" s="1">
        <v>48</v>
      </c>
      <c r="I20" s="1">
        <v>45</v>
      </c>
      <c r="J20" s="1">
        <v>62.999999999999993</v>
      </c>
      <c r="K20" s="1">
        <v>8</v>
      </c>
      <c r="L20" s="1">
        <v>40</v>
      </c>
      <c r="M20" s="1">
        <v>7</v>
      </c>
      <c r="N20" s="1">
        <v>35</v>
      </c>
      <c r="O20" s="1">
        <v>186</v>
      </c>
      <c r="P20" s="1"/>
      <c r="Q20" s="1"/>
    </row>
    <row r="21" spans="1:17" x14ac:dyDescent="0.2">
      <c r="B21" s="98"/>
      <c r="C21" t="s">
        <v>119</v>
      </c>
      <c r="F21">
        <v>9</v>
      </c>
      <c r="G21" t="s">
        <v>30</v>
      </c>
      <c r="H21" s="1">
        <v>50</v>
      </c>
      <c r="I21" s="1">
        <v>50</v>
      </c>
      <c r="J21" s="1">
        <v>70</v>
      </c>
      <c r="K21" s="1">
        <v>9</v>
      </c>
      <c r="L21" s="1">
        <v>45</v>
      </c>
      <c r="M21" s="1">
        <v>3</v>
      </c>
      <c r="N21" s="1">
        <v>15</v>
      </c>
      <c r="O21" s="1">
        <v>180</v>
      </c>
      <c r="P21" s="1"/>
      <c r="Q21" s="1"/>
    </row>
    <row r="22" spans="1:17" x14ac:dyDescent="0.2">
      <c r="B22" s="99"/>
      <c r="C22" s="75" t="s">
        <v>102</v>
      </c>
      <c r="D22" s="19"/>
      <c r="E22" s="19"/>
      <c r="F22" s="19">
        <v>9</v>
      </c>
      <c r="G22" s="19" t="s">
        <v>30</v>
      </c>
      <c r="H22" s="1">
        <v>49</v>
      </c>
      <c r="I22" s="1">
        <v>50</v>
      </c>
      <c r="J22" s="1">
        <v>70</v>
      </c>
      <c r="K22" s="1">
        <v>9</v>
      </c>
      <c r="L22" s="1">
        <v>45</v>
      </c>
      <c r="M22" s="1">
        <v>3</v>
      </c>
      <c r="N22" s="1">
        <v>15</v>
      </c>
      <c r="O22" s="1">
        <v>179</v>
      </c>
      <c r="P22" s="1"/>
      <c r="Q22" s="1"/>
    </row>
    <row r="23" spans="1:17" x14ac:dyDescent="0.2">
      <c r="G23" t="str">
        <f>G19</f>
        <v>Senftenberg</v>
      </c>
      <c r="H23" s="57">
        <f>SUM(H19:H22)</f>
        <v>194</v>
      </c>
      <c r="I23" s="57">
        <f t="shared" ref="I23" si="8">SUM(I19:I22)</f>
        <v>193</v>
      </c>
      <c r="J23" s="57">
        <f t="shared" ref="J23" si="9">SUM(J19:J22)</f>
        <v>270.2</v>
      </c>
      <c r="K23" s="57">
        <f t="shared" ref="K23" si="10">SUM(K19:K22)</f>
        <v>33</v>
      </c>
      <c r="L23" s="57">
        <f t="shared" ref="L23" si="11">SUM(L19:L22)</f>
        <v>165</v>
      </c>
      <c r="M23" s="57">
        <f t="shared" ref="M23" si="12">SUM(M19:M22)</f>
        <v>25</v>
      </c>
      <c r="N23" s="57">
        <f t="shared" ref="N23" si="13">SUM(N19:N22)</f>
        <v>125</v>
      </c>
      <c r="O23" s="57">
        <f t="shared" ref="O23" si="14">SUM(O19:O22)</f>
        <v>754.2</v>
      </c>
      <c r="P23" s="1"/>
      <c r="Q23" s="1"/>
    </row>
    <row r="24" spans="1:17" x14ac:dyDescent="0.2">
      <c r="A24" s="17"/>
      <c r="B24" s="17"/>
      <c r="C24" s="17"/>
      <c r="D24" s="17"/>
      <c r="E24" s="17"/>
      <c r="F24" s="17"/>
      <c r="G24" s="17"/>
      <c r="H24" s="22"/>
      <c r="I24" s="22"/>
      <c r="J24" s="22"/>
      <c r="K24" s="22"/>
      <c r="L24" s="22"/>
      <c r="M24" s="22"/>
      <c r="N24" s="22"/>
      <c r="O24" s="59"/>
      <c r="P24" s="1"/>
      <c r="Q24" s="1"/>
    </row>
    <row r="25" spans="1:17" x14ac:dyDescent="0.2">
      <c r="B25" s="94">
        <v>4</v>
      </c>
      <c r="C25" t="s">
        <v>127</v>
      </c>
      <c r="F25">
        <v>13</v>
      </c>
      <c r="G25" t="s">
        <v>33</v>
      </c>
      <c r="H25" s="1">
        <v>47</v>
      </c>
      <c r="I25" s="1">
        <v>46</v>
      </c>
      <c r="J25" s="1">
        <v>64.399999999999991</v>
      </c>
      <c r="K25" s="1">
        <v>8</v>
      </c>
      <c r="L25" s="1">
        <v>40</v>
      </c>
      <c r="M25" s="1">
        <v>8</v>
      </c>
      <c r="N25" s="1">
        <v>40</v>
      </c>
      <c r="O25" s="1">
        <v>191.39999999999998</v>
      </c>
      <c r="P25" s="1"/>
      <c r="Q25" s="1"/>
    </row>
    <row r="26" spans="1:17" x14ac:dyDescent="0.2">
      <c r="B26" s="95"/>
      <c r="C26" t="s">
        <v>125</v>
      </c>
      <c r="F26">
        <v>13</v>
      </c>
      <c r="G26" t="s">
        <v>33</v>
      </c>
      <c r="H26" s="1">
        <v>49</v>
      </c>
      <c r="I26" s="1">
        <v>47</v>
      </c>
      <c r="J26" s="1">
        <v>65.8</v>
      </c>
      <c r="K26" s="1">
        <v>6</v>
      </c>
      <c r="L26" s="1">
        <v>30</v>
      </c>
      <c r="M26" s="1">
        <v>6</v>
      </c>
      <c r="N26" s="1">
        <v>30</v>
      </c>
      <c r="O26" s="1">
        <v>174.8</v>
      </c>
      <c r="P26" s="1"/>
      <c r="Q26" s="1"/>
    </row>
    <row r="27" spans="1:17" x14ac:dyDescent="0.2">
      <c r="B27" s="95"/>
      <c r="C27" t="s">
        <v>123</v>
      </c>
      <c r="F27">
        <v>13</v>
      </c>
      <c r="G27" t="s">
        <v>33</v>
      </c>
      <c r="H27" s="1">
        <v>38</v>
      </c>
      <c r="I27" s="1">
        <v>45</v>
      </c>
      <c r="J27" s="1">
        <v>62.999999999999993</v>
      </c>
      <c r="K27" s="1">
        <v>8</v>
      </c>
      <c r="L27" s="1">
        <v>40</v>
      </c>
      <c r="M27" s="1">
        <v>6</v>
      </c>
      <c r="N27" s="1">
        <v>30</v>
      </c>
      <c r="O27" s="1">
        <v>171</v>
      </c>
      <c r="P27" s="1"/>
      <c r="Q27" s="1"/>
    </row>
    <row r="28" spans="1:17" x14ac:dyDescent="0.2">
      <c r="B28" s="96"/>
      <c r="C28" s="19" t="s">
        <v>106</v>
      </c>
      <c r="D28" s="19"/>
      <c r="E28" s="19"/>
      <c r="F28" s="19">
        <v>13</v>
      </c>
      <c r="G28" s="19" t="s">
        <v>33</v>
      </c>
      <c r="H28" s="1">
        <v>49</v>
      </c>
      <c r="I28" s="1">
        <v>30</v>
      </c>
      <c r="J28" s="1">
        <v>42</v>
      </c>
      <c r="K28" s="1">
        <v>10</v>
      </c>
      <c r="L28" s="1">
        <v>50</v>
      </c>
      <c r="M28" s="1">
        <v>3</v>
      </c>
      <c r="N28" s="1">
        <v>15</v>
      </c>
      <c r="O28" s="1">
        <v>156</v>
      </c>
      <c r="P28" s="1"/>
      <c r="Q28" s="1"/>
    </row>
    <row r="29" spans="1:17" x14ac:dyDescent="0.2">
      <c r="G29" t="str">
        <f>G25</f>
        <v>Straß</v>
      </c>
      <c r="H29" s="57">
        <f>SUM(H25:H28)</f>
        <v>183</v>
      </c>
      <c r="I29" s="57">
        <f t="shared" ref="I29" si="15">SUM(I25:I28)</f>
        <v>168</v>
      </c>
      <c r="J29" s="57">
        <f t="shared" ref="J29" si="16">SUM(J25:J28)</f>
        <v>235.2</v>
      </c>
      <c r="K29" s="57">
        <f t="shared" ref="K29" si="17">SUM(K25:K28)</f>
        <v>32</v>
      </c>
      <c r="L29" s="57">
        <f t="shared" ref="L29" si="18">SUM(L25:L28)</f>
        <v>160</v>
      </c>
      <c r="M29" s="57">
        <f t="shared" ref="M29" si="19">SUM(M25:M28)</f>
        <v>23</v>
      </c>
      <c r="N29" s="57">
        <f t="shared" ref="N29" si="20">SUM(N25:N28)</f>
        <v>115</v>
      </c>
      <c r="O29" s="57">
        <f t="shared" ref="O29" si="21">SUM(O25:O28)</f>
        <v>693.2</v>
      </c>
      <c r="P29" s="1"/>
      <c r="Q29" s="1"/>
    </row>
    <row r="30" spans="1:17" x14ac:dyDescent="0.2">
      <c r="O30" s="56"/>
      <c r="P30" s="1"/>
      <c r="Q30" s="1"/>
    </row>
    <row r="31" spans="1:17" x14ac:dyDescent="0.2">
      <c r="B31" s="94">
        <v>5</v>
      </c>
      <c r="C31" t="s">
        <v>118</v>
      </c>
      <c r="F31">
        <v>15</v>
      </c>
      <c r="G31" t="s">
        <v>54</v>
      </c>
      <c r="H31" s="1">
        <v>47</v>
      </c>
      <c r="I31" s="1">
        <v>46</v>
      </c>
      <c r="J31" s="1">
        <v>64.399999999999991</v>
      </c>
      <c r="K31" s="1">
        <v>5</v>
      </c>
      <c r="L31" s="1">
        <v>25</v>
      </c>
      <c r="M31" s="1">
        <v>9</v>
      </c>
      <c r="N31" s="1">
        <v>45</v>
      </c>
      <c r="O31" s="1">
        <v>181.39999999999998</v>
      </c>
      <c r="P31" s="1"/>
      <c r="Q31" s="1"/>
    </row>
    <row r="32" spans="1:17" x14ac:dyDescent="0.2">
      <c r="B32" s="95"/>
      <c r="C32" t="s">
        <v>101</v>
      </c>
      <c r="F32">
        <v>15</v>
      </c>
      <c r="G32" t="s">
        <v>54</v>
      </c>
      <c r="H32" s="1">
        <v>47</v>
      </c>
      <c r="I32" s="1">
        <v>26</v>
      </c>
      <c r="J32" s="1">
        <v>36.4</v>
      </c>
      <c r="K32" s="1">
        <v>5</v>
      </c>
      <c r="L32" s="1">
        <v>25</v>
      </c>
      <c r="M32" s="1">
        <v>12</v>
      </c>
      <c r="N32" s="1">
        <v>60</v>
      </c>
      <c r="O32" s="1">
        <v>168.4</v>
      </c>
      <c r="P32" s="1"/>
      <c r="Q32" s="1"/>
    </row>
    <row r="33" spans="1:17" x14ac:dyDescent="0.2">
      <c r="B33" s="95"/>
      <c r="C33" t="s">
        <v>120</v>
      </c>
      <c r="F33">
        <v>15</v>
      </c>
      <c r="G33" t="s">
        <v>54</v>
      </c>
      <c r="H33" s="1">
        <v>48</v>
      </c>
      <c r="I33" s="1">
        <v>35</v>
      </c>
      <c r="J33" s="1">
        <v>49</v>
      </c>
      <c r="K33" s="1">
        <v>9</v>
      </c>
      <c r="L33" s="1">
        <v>45</v>
      </c>
      <c r="M33" s="1">
        <v>5</v>
      </c>
      <c r="N33" s="1">
        <v>25</v>
      </c>
      <c r="O33" s="1">
        <v>167</v>
      </c>
      <c r="P33" s="1"/>
      <c r="Q33" s="1"/>
    </row>
    <row r="34" spans="1:17" x14ac:dyDescent="0.2">
      <c r="A34" s="19"/>
      <c r="B34" s="96"/>
      <c r="C34" s="19" t="s">
        <v>117</v>
      </c>
      <c r="D34" s="19"/>
      <c r="E34" s="19"/>
      <c r="F34" s="19">
        <v>15</v>
      </c>
      <c r="G34" s="19" t="s">
        <v>54</v>
      </c>
      <c r="H34" s="1">
        <v>50</v>
      </c>
      <c r="I34" s="1">
        <v>45</v>
      </c>
      <c r="J34" s="1">
        <v>62.999999999999993</v>
      </c>
      <c r="K34" s="1">
        <v>3</v>
      </c>
      <c r="L34" s="1">
        <v>15</v>
      </c>
      <c r="M34" s="1">
        <v>6</v>
      </c>
      <c r="N34" s="1">
        <v>30</v>
      </c>
      <c r="O34" s="1">
        <v>158</v>
      </c>
      <c r="P34" s="1"/>
      <c r="Q34" s="1"/>
    </row>
    <row r="35" spans="1:17" x14ac:dyDescent="0.2">
      <c r="G35" t="str">
        <f>G31</f>
        <v>Weissenkirchen 2</v>
      </c>
      <c r="H35" s="57">
        <f>SUM(H31:H34)</f>
        <v>192</v>
      </c>
      <c r="I35" s="57">
        <f t="shared" ref="I35" si="22">SUM(I31:I34)</f>
        <v>152</v>
      </c>
      <c r="J35" s="57">
        <f t="shared" ref="J35" si="23">SUM(J31:J34)</f>
        <v>212.79999999999998</v>
      </c>
      <c r="K35" s="57">
        <f t="shared" ref="K35" si="24">SUM(K31:K34)</f>
        <v>22</v>
      </c>
      <c r="L35" s="57">
        <f t="shared" ref="L35" si="25">SUM(L31:L34)</f>
        <v>110</v>
      </c>
      <c r="M35" s="57">
        <f t="shared" ref="M35" si="26">SUM(M31:M34)</f>
        <v>32</v>
      </c>
      <c r="N35" s="57">
        <f t="shared" ref="N35" si="27">SUM(N31:N34)</f>
        <v>160</v>
      </c>
      <c r="O35" s="57">
        <f t="shared" ref="O35" si="28">SUM(O31:O34)</f>
        <v>674.8</v>
      </c>
      <c r="P35" s="1"/>
      <c r="Q35" s="1"/>
    </row>
    <row r="36" spans="1:17" x14ac:dyDescent="0.2">
      <c r="O36" s="56"/>
      <c r="P36" s="1"/>
      <c r="Q36" s="1"/>
    </row>
    <row r="37" spans="1:17" x14ac:dyDescent="0.2">
      <c r="B37" s="94">
        <v>6</v>
      </c>
      <c r="C37" t="s">
        <v>97</v>
      </c>
      <c r="D37" t="s">
        <v>94</v>
      </c>
      <c r="F37">
        <v>12</v>
      </c>
      <c r="G37" t="s">
        <v>14</v>
      </c>
      <c r="H37" s="1">
        <v>49</v>
      </c>
      <c r="I37" s="1">
        <v>47</v>
      </c>
      <c r="J37" s="1">
        <v>65.8</v>
      </c>
      <c r="K37" s="1">
        <v>7</v>
      </c>
      <c r="L37" s="1">
        <v>35</v>
      </c>
      <c r="M37" s="1">
        <v>12</v>
      </c>
      <c r="N37" s="1">
        <v>60</v>
      </c>
      <c r="O37" s="1">
        <v>209.8</v>
      </c>
      <c r="P37" s="1"/>
      <c r="Q37" s="1"/>
    </row>
    <row r="38" spans="1:17" x14ac:dyDescent="0.2">
      <c r="B38" s="95"/>
      <c r="C38" t="s">
        <v>132</v>
      </c>
      <c r="F38">
        <v>12</v>
      </c>
      <c r="G38" t="s">
        <v>14</v>
      </c>
      <c r="H38" s="1">
        <v>50</v>
      </c>
      <c r="I38" s="1">
        <v>45</v>
      </c>
      <c r="J38" s="1">
        <v>62.999999999999993</v>
      </c>
      <c r="K38" s="1">
        <v>8</v>
      </c>
      <c r="L38" s="1">
        <v>40</v>
      </c>
      <c r="M38" s="1">
        <v>6</v>
      </c>
      <c r="N38" s="1">
        <v>30</v>
      </c>
      <c r="O38" s="1">
        <v>183</v>
      </c>
      <c r="P38" s="1"/>
      <c r="Q38" s="1"/>
    </row>
    <row r="39" spans="1:17" x14ac:dyDescent="0.2">
      <c r="B39" s="95"/>
      <c r="C39" t="s">
        <v>93</v>
      </c>
      <c r="D39" t="s">
        <v>94</v>
      </c>
      <c r="F39">
        <v>12</v>
      </c>
      <c r="G39" t="s">
        <v>14</v>
      </c>
      <c r="H39" s="1">
        <v>36</v>
      </c>
      <c r="I39" s="1">
        <v>44</v>
      </c>
      <c r="J39" s="1">
        <v>61.599999999999994</v>
      </c>
      <c r="K39" s="1">
        <v>6</v>
      </c>
      <c r="L39" s="1">
        <v>30</v>
      </c>
      <c r="M39" s="1">
        <v>4</v>
      </c>
      <c r="N39" s="1">
        <v>20</v>
      </c>
      <c r="O39" s="1">
        <v>147.6</v>
      </c>
      <c r="P39" s="1"/>
      <c r="Q39" s="1"/>
    </row>
    <row r="40" spans="1:17" x14ac:dyDescent="0.2">
      <c r="B40" s="96"/>
      <c r="C40" s="19" t="s">
        <v>96</v>
      </c>
      <c r="D40" s="19" t="s">
        <v>94</v>
      </c>
      <c r="E40" s="19"/>
      <c r="F40" s="19">
        <v>12</v>
      </c>
      <c r="G40" s="19" t="s">
        <v>14</v>
      </c>
      <c r="H40" s="1">
        <v>46</v>
      </c>
      <c r="I40" s="1">
        <v>45</v>
      </c>
      <c r="J40" s="1">
        <v>62.999999999999993</v>
      </c>
      <c r="K40" s="1">
        <v>2</v>
      </c>
      <c r="L40" s="1">
        <v>10</v>
      </c>
      <c r="M40" s="1">
        <v>3</v>
      </c>
      <c r="N40" s="1">
        <v>15</v>
      </c>
      <c r="O40" s="1">
        <v>134</v>
      </c>
      <c r="P40" s="1"/>
      <c r="Q40" s="1"/>
    </row>
    <row r="41" spans="1:17" x14ac:dyDescent="0.2">
      <c r="G41" t="str">
        <f>G37</f>
        <v>Stiefern</v>
      </c>
      <c r="H41" s="57">
        <f>SUM(H37:H40)</f>
        <v>181</v>
      </c>
      <c r="I41" s="57">
        <f t="shared" ref="I41" si="29">SUM(I37:I40)</f>
        <v>181</v>
      </c>
      <c r="J41" s="57">
        <f t="shared" ref="J41" si="30">SUM(J37:J40)</f>
        <v>253.39999999999998</v>
      </c>
      <c r="K41" s="57">
        <f t="shared" ref="K41" si="31">SUM(K37:K40)</f>
        <v>23</v>
      </c>
      <c r="L41" s="57">
        <f t="shared" ref="L41" si="32">SUM(L37:L40)</f>
        <v>115</v>
      </c>
      <c r="M41" s="57">
        <f t="shared" ref="M41" si="33">SUM(M37:M40)</f>
        <v>25</v>
      </c>
      <c r="N41" s="57">
        <f t="shared" ref="N41" si="34">SUM(N37:N40)</f>
        <v>125</v>
      </c>
      <c r="O41" s="57">
        <f>SUM(O37:O40)</f>
        <v>674.4</v>
      </c>
      <c r="P41" s="1"/>
      <c r="Q41" s="1"/>
    </row>
    <row r="42" spans="1:17" x14ac:dyDescent="0.2">
      <c r="H42" s="22"/>
      <c r="I42" s="22"/>
      <c r="J42" s="22"/>
      <c r="K42" s="22"/>
      <c r="L42" s="22"/>
      <c r="M42" s="22"/>
      <c r="N42" s="22"/>
      <c r="O42" s="59"/>
      <c r="P42" s="1"/>
      <c r="Q42" s="1"/>
    </row>
    <row r="43" spans="1:17" x14ac:dyDescent="0.2">
      <c r="B43" s="94">
        <v>7</v>
      </c>
      <c r="C43" t="s">
        <v>122</v>
      </c>
      <c r="E43" s="15"/>
      <c r="F43" s="1">
        <v>6</v>
      </c>
      <c r="G43" t="s">
        <v>10</v>
      </c>
      <c r="H43" s="1">
        <v>50</v>
      </c>
      <c r="I43" s="1">
        <v>49</v>
      </c>
      <c r="J43" s="1">
        <v>68.599999999999994</v>
      </c>
      <c r="K43" s="1">
        <v>10</v>
      </c>
      <c r="L43" s="1">
        <v>50</v>
      </c>
      <c r="M43" s="1">
        <v>11</v>
      </c>
      <c r="N43" s="1">
        <v>55</v>
      </c>
      <c r="O43" s="92">
        <v>223.6</v>
      </c>
      <c r="P43" s="1"/>
      <c r="Q43" s="1"/>
    </row>
    <row r="44" spans="1:17" x14ac:dyDescent="0.2">
      <c r="B44" s="95"/>
      <c r="C44" t="s">
        <v>89</v>
      </c>
      <c r="D44" s="1"/>
      <c r="E44" s="15"/>
      <c r="F44" s="1">
        <v>6</v>
      </c>
      <c r="G44" t="s">
        <v>10</v>
      </c>
      <c r="H44" s="1">
        <v>47</v>
      </c>
      <c r="I44" s="1">
        <v>47</v>
      </c>
      <c r="J44" s="1">
        <v>65.8</v>
      </c>
      <c r="K44" s="1">
        <v>7</v>
      </c>
      <c r="L44" s="1">
        <v>35</v>
      </c>
      <c r="M44" s="1">
        <v>4</v>
      </c>
      <c r="N44" s="1">
        <v>20</v>
      </c>
      <c r="O44" s="92">
        <v>167.8</v>
      </c>
      <c r="P44" s="1"/>
      <c r="Q44" s="1"/>
    </row>
    <row r="45" spans="1:17" x14ac:dyDescent="0.2">
      <c r="B45" s="95"/>
      <c r="C45" t="s">
        <v>88</v>
      </c>
      <c r="D45" s="1"/>
      <c r="E45" s="15" t="s">
        <v>104</v>
      </c>
      <c r="F45" s="1">
        <v>6</v>
      </c>
      <c r="G45" t="s">
        <v>10</v>
      </c>
      <c r="H45" s="1">
        <v>44</v>
      </c>
      <c r="I45" s="1">
        <v>44</v>
      </c>
      <c r="J45" s="1">
        <v>61.599999999999994</v>
      </c>
      <c r="K45" s="1">
        <v>5</v>
      </c>
      <c r="L45" s="1">
        <v>25</v>
      </c>
      <c r="M45" s="1">
        <v>5</v>
      </c>
      <c r="N45" s="1">
        <v>25</v>
      </c>
      <c r="O45" s="92">
        <v>155.6</v>
      </c>
      <c r="P45" s="1"/>
      <c r="Q45" s="1"/>
    </row>
    <row r="46" spans="1:17" x14ac:dyDescent="0.2">
      <c r="B46" s="96"/>
      <c r="C46" s="75" t="s">
        <v>90</v>
      </c>
      <c r="D46" s="19"/>
      <c r="E46" s="42" t="s">
        <v>104</v>
      </c>
      <c r="F46" s="40">
        <v>6</v>
      </c>
      <c r="G46" s="19" t="s">
        <v>10</v>
      </c>
      <c r="H46" s="40">
        <v>47</v>
      </c>
      <c r="I46" s="40">
        <v>28</v>
      </c>
      <c r="J46" s="40">
        <v>39.199999999999996</v>
      </c>
      <c r="K46" s="40">
        <v>4</v>
      </c>
      <c r="L46" s="40">
        <v>20</v>
      </c>
      <c r="M46" s="40">
        <v>3</v>
      </c>
      <c r="N46" s="40">
        <v>15</v>
      </c>
      <c r="O46" s="58">
        <v>121.19999999999999</v>
      </c>
      <c r="P46" s="1"/>
      <c r="Q46" s="1"/>
    </row>
    <row r="47" spans="1:17" x14ac:dyDescent="0.2">
      <c r="G47" t="str">
        <f>G43</f>
        <v>Krumau</v>
      </c>
      <c r="H47" s="14">
        <f>SUM(H43:H46)</f>
        <v>188</v>
      </c>
      <c r="I47" s="14">
        <f t="shared" ref="I47" si="35">SUM(I43:I46)</f>
        <v>168</v>
      </c>
      <c r="J47" s="14">
        <f t="shared" ref="J47" si="36">SUM(J43:J46)</f>
        <v>235.19999999999996</v>
      </c>
      <c r="K47" s="14">
        <f t="shared" ref="K47" si="37">SUM(K43:K46)</f>
        <v>26</v>
      </c>
      <c r="L47" s="14">
        <f t="shared" ref="L47" si="38">SUM(L43:L46)</f>
        <v>130</v>
      </c>
      <c r="M47" s="14">
        <f t="shared" ref="M47" si="39">SUM(M43:M46)</f>
        <v>23</v>
      </c>
      <c r="N47" s="14">
        <f t="shared" ref="N47" si="40">SUM(N43:N46)</f>
        <v>115</v>
      </c>
      <c r="O47" s="14">
        <f>SUM(O43:O46)</f>
        <v>668.2</v>
      </c>
      <c r="P47" s="1"/>
      <c r="Q47" s="1"/>
    </row>
    <row r="48" spans="1:17" x14ac:dyDescent="0.2">
      <c r="O48" s="56"/>
      <c r="P48" s="1"/>
      <c r="Q48" s="1"/>
    </row>
    <row r="49" spans="1:17" x14ac:dyDescent="0.2">
      <c r="B49" s="94">
        <v>8</v>
      </c>
      <c r="C49" t="s">
        <v>136</v>
      </c>
      <c r="D49" s="1"/>
      <c r="E49" s="15"/>
      <c r="F49" s="1">
        <v>11</v>
      </c>
      <c r="G49" t="s">
        <v>32</v>
      </c>
      <c r="H49" s="1">
        <v>47</v>
      </c>
      <c r="I49" s="1">
        <v>46</v>
      </c>
      <c r="J49" s="1">
        <v>64.399999999999991</v>
      </c>
      <c r="K49" s="1">
        <v>9</v>
      </c>
      <c r="L49" s="1">
        <v>45</v>
      </c>
      <c r="M49" s="1">
        <v>9</v>
      </c>
      <c r="N49" s="1">
        <v>45</v>
      </c>
      <c r="O49" s="92">
        <v>201.39999999999998</v>
      </c>
      <c r="P49" s="1"/>
      <c r="Q49" s="1"/>
    </row>
    <row r="50" spans="1:17" x14ac:dyDescent="0.2">
      <c r="B50" s="95"/>
      <c r="C50" t="s">
        <v>135</v>
      </c>
      <c r="E50" s="15"/>
      <c r="F50" s="1">
        <v>11</v>
      </c>
      <c r="G50" t="s">
        <v>32</v>
      </c>
      <c r="H50" s="1">
        <v>48</v>
      </c>
      <c r="I50" s="1">
        <v>49</v>
      </c>
      <c r="J50" s="1">
        <v>68.599999999999994</v>
      </c>
      <c r="K50" s="1">
        <v>5</v>
      </c>
      <c r="L50" s="1">
        <v>25</v>
      </c>
      <c r="M50" s="1">
        <v>2</v>
      </c>
      <c r="N50" s="1">
        <v>10</v>
      </c>
      <c r="O50" s="92">
        <v>151.6</v>
      </c>
      <c r="P50" s="1"/>
      <c r="Q50" s="1"/>
    </row>
    <row r="51" spans="1:17" x14ac:dyDescent="0.2">
      <c r="B51" s="95"/>
      <c r="C51" t="s">
        <v>138</v>
      </c>
      <c r="D51" t="s">
        <v>94</v>
      </c>
      <c r="E51" s="15"/>
      <c r="F51" s="1">
        <v>11</v>
      </c>
      <c r="G51" t="s">
        <v>32</v>
      </c>
      <c r="H51" s="1">
        <v>46</v>
      </c>
      <c r="I51" s="1">
        <v>45</v>
      </c>
      <c r="J51" s="1">
        <v>62.999999999999993</v>
      </c>
      <c r="K51" s="1">
        <v>6</v>
      </c>
      <c r="L51" s="1">
        <v>30</v>
      </c>
      <c r="M51" s="1">
        <v>1</v>
      </c>
      <c r="N51" s="1">
        <v>5</v>
      </c>
      <c r="O51" s="92">
        <v>144</v>
      </c>
      <c r="P51" s="1"/>
      <c r="Q51" s="1"/>
    </row>
    <row r="52" spans="1:17" x14ac:dyDescent="0.2">
      <c r="A52" s="19"/>
      <c r="B52" s="96"/>
      <c r="C52" s="75" t="s">
        <v>103</v>
      </c>
      <c r="D52" s="19"/>
      <c r="E52" s="42" t="s">
        <v>104</v>
      </c>
      <c r="F52" s="40">
        <v>11</v>
      </c>
      <c r="G52" s="19" t="s">
        <v>32</v>
      </c>
      <c r="H52" s="40">
        <v>32</v>
      </c>
      <c r="I52" s="40">
        <v>35</v>
      </c>
      <c r="J52" s="40">
        <v>49</v>
      </c>
      <c r="K52" s="40">
        <v>4</v>
      </c>
      <c r="L52" s="40">
        <v>20</v>
      </c>
      <c r="M52" s="40">
        <v>7</v>
      </c>
      <c r="N52" s="40">
        <v>35</v>
      </c>
      <c r="O52" s="58">
        <v>136</v>
      </c>
      <c r="P52" s="1"/>
      <c r="Q52" s="1"/>
    </row>
    <row r="53" spans="1:17" x14ac:dyDescent="0.2">
      <c r="E53" s="15"/>
      <c r="F53" s="1"/>
      <c r="G53" t="str">
        <f>G49</f>
        <v>St. Leonhard</v>
      </c>
      <c r="H53" s="14">
        <f>SUM(H49:H52)</f>
        <v>173</v>
      </c>
      <c r="I53" s="14">
        <f t="shared" ref="I53:N53" si="41">SUM(I49:I52)</f>
        <v>175</v>
      </c>
      <c r="J53" s="14">
        <f t="shared" si="41"/>
        <v>245</v>
      </c>
      <c r="K53" s="14">
        <f t="shared" si="41"/>
        <v>24</v>
      </c>
      <c r="L53" s="14">
        <f t="shared" si="41"/>
        <v>120</v>
      </c>
      <c r="M53" s="14">
        <f t="shared" si="41"/>
        <v>19</v>
      </c>
      <c r="N53" s="14">
        <f t="shared" si="41"/>
        <v>95</v>
      </c>
      <c r="O53" s="14">
        <f>SUM(O49:O52)</f>
        <v>633</v>
      </c>
      <c r="P53" s="1"/>
      <c r="Q53" s="1"/>
    </row>
    <row r="54" spans="1:17" x14ac:dyDescent="0.2">
      <c r="O54" s="56"/>
      <c r="P54" s="1"/>
      <c r="Q54" s="1"/>
    </row>
    <row r="55" spans="1:17" x14ac:dyDescent="0.2">
      <c r="B55" s="94">
        <v>9</v>
      </c>
      <c r="C55" t="s">
        <v>134</v>
      </c>
      <c r="E55" t="s">
        <v>104</v>
      </c>
      <c r="F55">
        <v>4</v>
      </c>
      <c r="G55" t="s">
        <v>28</v>
      </c>
      <c r="H55" s="1">
        <v>50</v>
      </c>
      <c r="I55" s="1">
        <v>50</v>
      </c>
      <c r="J55" s="1">
        <v>70</v>
      </c>
      <c r="K55" s="1">
        <v>9</v>
      </c>
      <c r="L55" s="1">
        <v>45</v>
      </c>
      <c r="M55" s="1">
        <v>10</v>
      </c>
      <c r="N55" s="1">
        <v>50</v>
      </c>
      <c r="O55" s="1">
        <v>215</v>
      </c>
      <c r="P55" s="1"/>
      <c r="Q55" s="1"/>
    </row>
    <row r="56" spans="1:17" x14ac:dyDescent="0.2">
      <c r="B56" s="95"/>
      <c r="C56" t="s">
        <v>133</v>
      </c>
      <c r="E56" t="s">
        <v>104</v>
      </c>
      <c r="F56">
        <v>4</v>
      </c>
      <c r="G56" t="s">
        <v>28</v>
      </c>
      <c r="H56" s="1">
        <v>50</v>
      </c>
      <c r="I56" s="1">
        <v>50</v>
      </c>
      <c r="J56" s="1">
        <v>70</v>
      </c>
      <c r="K56" s="1">
        <v>8</v>
      </c>
      <c r="L56" s="1">
        <v>40</v>
      </c>
      <c r="M56" s="1">
        <v>7</v>
      </c>
      <c r="N56" s="1">
        <v>35</v>
      </c>
      <c r="O56" s="1">
        <v>195</v>
      </c>
      <c r="P56" s="1"/>
      <c r="Q56" s="1"/>
    </row>
    <row r="57" spans="1:17" x14ac:dyDescent="0.2">
      <c r="B57" s="95"/>
      <c r="C57" t="s">
        <v>128</v>
      </c>
      <c r="F57">
        <v>4</v>
      </c>
      <c r="G57" t="s">
        <v>28</v>
      </c>
      <c r="H57" s="1">
        <v>47</v>
      </c>
      <c r="I57" s="1">
        <v>45</v>
      </c>
      <c r="J57" s="1">
        <v>62.999999999999993</v>
      </c>
      <c r="K57" s="1">
        <v>8</v>
      </c>
      <c r="L57" s="1">
        <v>40</v>
      </c>
      <c r="M57" s="1">
        <v>5</v>
      </c>
      <c r="N57" s="1">
        <v>25</v>
      </c>
      <c r="O57" s="1">
        <v>175</v>
      </c>
      <c r="P57" s="1"/>
      <c r="Q57" s="1"/>
    </row>
    <row r="58" spans="1:17" x14ac:dyDescent="0.2">
      <c r="A58" s="19"/>
      <c r="B58" s="96"/>
      <c r="C58" s="75"/>
      <c r="D58" s="19"/>
      <c r="E58" s="19"/>
      <c r="F58" s="19"/>
      <c r="G58" s="19"/>
      <c r="H58" s="40"/>
      <c r="I58" s="40"/>
      <c r="J58" s="40"/>
      <c r="K58" s="40"/>
      <c r="L58" s="40"/>
      <c r="M58" s="40"/>
      <c r="N58" s="40"/>
      <c r="O58" s="40"/>
      <c r="P58" s="1"/>
      <c r="Q58" s="1"/>
    </row>
    <row r="59" spans="1:17" x14ac:dyDescent="0.2">
      <c r="G59" t="str">
        <f>G55</f>
        <v>Göttweig</v>
      </c>
      <c r="H59" s="14">
        <f>SUM(H55:H58)</f>
        <v>147</v>
      </c>
      <c r="I59" s="14">
        <f t="shared" ref="I59" si="42">SUM(I55:I58)</f>
        <v>145</v>
      </c>
      <c r="J59" s="14">
        <f t="shared" ref="J59" si="43">SUM(J55:J58)</f>
        <v>203</v>
      </c>
      <c r="K59" s="14">
        <f t="shared" ref="K59" si="44">SUM(K55:K58)</f>
        <v>25</v>
      </c>
      <c r="L59" s="14">
        <f t="shared" ref="L59" si="45">SUM(L55:L58)</f>
        <v>125</v>
      </c>
      <c r="M59" s="14">
        <f t="shared" ref="M59" si="46">SUM(M55:M58)</f>
        <v>22</v>
      </c>
      <c r="N59" s="14">
        <f t="shared" ref="N59" si="47">SUM(N55:N58)</f>
        <v>110</v>
      </c>
      <c r="O59" s="14">
        <f>SUM(O55:O58)</f>
        <v>585</v>
      </c>
      <c r="P59" s="1"/>
      <c r="Q59" s="1"/>
    </row>
    <row r="60" spans="1:17" x14ac:dyDescent="0.2">
      <c r="A60" s="17"/>
      <c r="B60" s="17"/>
      <c r="C60" s="17"/>
      <c r="D60" s="17"/>
      <c r="E60" s="17"/>
      <c r="F60" s="17"/>
      <c r="G60" s="17"/>
      <c r="H60" s="22"/>
      <c r="I60" s="22"/>
      <c r="J60" s="22"/>
      <c r="K60" s="22"/>
      <c r="L60" s="22"/>
      <c r="M60" s="22"/>
      <c r="N60" s="22"/>
      <c r="O60" s="59"/>
      <c r="P60" s="1"/>
      <c r="Q60" s="1"/>
    </row>
    <row r="61" spans="1:17" x14ac:dyDescent="0.2">
      <c r="B61" s="94">
        <v>10</v>
      </c>
      <c r="C61" t="s">
        <v>126</v>
      </c>
      <c r="F61">
        <v>14</v>
      </c>
      <c r="G61" t="s">
        <v>34</v>
      </c>
      <c r="H61" s="1">
        <v>48</v>
      </c>
      <c r="I61" s="1">
        <v>32</v>
      </c>
      <c r="J61" s="1">
        <v>44.8</v>
      </c>
      <c r="K61" s="1">
        <v>10</v>
      </c>
      <c r="L61" s="1">
        <v>50</v>
      </c>
      <c r="M61" s="1">
        <v>12</v>
      </c>
      <c r="N61" s="1">
        <v>60</v>
      </c>
      <c r="O61" s="1">
        <v>202.8</v>
      </c>
      <c r="P61" s="1"/>
      <c r="Q61" s="1"/>
    </row>
    <row r="62" spans="1:17" x14ac:dyDescent="0.2">
      <c r="B62" s="95"/>
      <c r="C62" t="s">
        <v>131</v>
      </c>
      <c r="F62">
        <v>14</v>
      </c>
      <c r="G62" t="s">
        <v>34</v>
      </c>
      <c r="H62" s="1">
        <v>49</v>
      </c>
      <c r="I62" s="1">
        <v>38</v>
      </c>
      <c r="J62" s="1">
        <v>53.199999999999996</v>
      </c>
      <c r="K62" s="1">
        <v>10</v>
      </c>
      <c r="L62" s="1">
        <v>50</v>
      </c>
      <c r="M62" s="1">
        <v>9</v>
      </c>
      <c r="N62" s="1">
        <v>45</v>
      </c>
      <c r="O62" s="1">
        <v>197.2</v>
      </c>
      <c r="P62" s="1"/>
      <c r="Q62" s="1"/>
    </row>
    <row r="63" spans="1:17" x14ac:dyDescent="0.2">
      <c r="B63" s="95"/>
      <c r="C63" t="s">
        <v>137</v>
      </c>
      <c r="F63">
        <v>14</v>
      </c>
      <c r="G63" t="s">
        <v>34</v>
      </c>
      <c r="H63" s="1">
        <v>49</v>
      </c>
      <c r="I63" s="1">
        <v>48</v>
      </c>
      <c r="J63" s="1">
        <v>67.199999999999989</v>
      </c>
      <c r="K63" s="1">
        <v>6</v>
      </c>
      <c r="L63" s="1">
        <v>30</v>
      </c>
      <c r="M63" s="1">
        <v>4</v>
      </c>
      <c r="N63" s="1">
        <v>20</v>
      </c>
      <c r="O63" s="1">
        <v>166.2</v>
      </c>
      <c r="P63" s="1"/>
      <c r="Q63" s="1"/>
    </row>
    <row r="64" spans="1:17" x14ac:dyDescent="0.2">
      <c r="A64" s="19"/>
      <c r="B64" s="96"/>
      <c r="C64" s="75"/>
      <c r="D64" s="19"/>
      <c r="E64" s="19"/>
      <c r="F64" s="19"/>
      <c r="G64" s="19"/>
      <c r="H64" s="40"/>
      <c r="I64" s="40"/>
      <c r="J64" s="40"/>
      <c r="K64" s="40"/>
      <c r="L64" s="40"/>
      <c r="M64" s="40"/>
      <c r="N64" s="40"/>
      <c r="O64" s="40"/>
      <c r="P64" s="1"/>
      <c r="Q64" s="1"/>
    </row>
    <row r="65" spans="1:17" x14ac:dyDescent="0.2">
      <c r="G65" t="str">
        <f>G61</f>
        <v>Theiß</v>
      </c>
      <c r="H65" s="14">
        <f>SUM(H61:H64)</f>
        <v>146</v>
      </c>
      <c r="I65" s="14">
        <f t="shared" ref="I65:N65" si="48">SUM(I61:I64)</f>
        <v>118</v>
      </c>
      <c r="J65" s="14">
        <f t="shared" si="48"/>
        <v>165.2</v>
      </c>
      <c r="K65" s="14">
        <f t="shared" si="48"/>
        <v>26</v>
      </c>
      <c r="L65" s="14">
        <f t="shared" si="48"/>
        <v>130</v>
      </c>
      <c r="M65" s="14">
        <f t="shared" si="48"/>
        <v>25</v>
      </c>
      <c r="N65" s="14">
        <f t="shared" si="48"/>
        <v>125</v>
      </c>
      <c r="O65" s="14">
        <f>SUM(O61:O64)</f>
        <v>566.20000000000005</v>
      </c>
      <c r="P65" s="1"/>
      <c r="Q65" s="1"/>
    </row>
    <row r="66" spans="1:17" x14ac:dyDescent="0.2">
      <c r="A66" s="17"/>
      <c r="B66" s="17"/>
      <c r="C66" s="17"/>
      <c r="D66" s="17"/>
      <c r="E66" s="17"/>
      <c r="F66" s="17"/>
      <c r="G66" s="17"/>
      <c r="H66" s="22"/>
      <c r="I66" s="22"/>
      <c r="J66" s="22"/>
      <c r="K66" s="22"/>
      <c r="L66" s="22"/>
      <c r="M66" s="22"/>
      <c r="N66" s="22"/>
      <c r="O66" s="22"/>
      <c r="P66" s="1"/>
      <c r="Q66" s="1"/>
    </row>
    <row r="67" spans="1:17" x14ac:dyDescent="0.2">
      <c r="B67" s="94">
        <v>11</v>
      </c>
      <c r="C67" t="s">
        <v>98</v>
      </c>
      <c r="F67">
        <v>7</v>
      </c>
      <c r="G67" t="s">
        <v>15</v>
      </c>
      <c r="H67" s="1">
        <v>50</v>
      </c>
      <c r="I67" s="1">
        <v>48</v>
      </c>
      <c r="J67" s="1">
        <v>67.199999999999989</v>
      </c>
      <c r="K67" s="1">
        <v>7</v>
      </c>
      <c r="L67" s="1">
        <v>35</v>
      </c>
      <c r="M67" s="1">
        <v>9</v>
      </c>
      <c r="N67" s="1">
        <v>45</v>
      </c>
      <c r="O67" s="1">
        <v>197.2</v>
      </c>
      <c r="P67" s="1"/>
      <c r="Q67" s="1"/>
    </row>
    <row r="68" spans="1:17" x14ac:dyDescent="0.2">
      <c r="B68" s="95"/>
      <c r="C68" t="s">
        <v>130</v>
      </c>
      <c r="F68">
        <v>7</v>
      </c>
      <c r="G68" t="s">
        <v>15</v>
      </c>
      <c r="H68" s="1">
        <v>39</v>
      </c>
      <c r="I68" s="1">
        <v>41</v>
      </c>
      <c r="J68" s="1">
        <v>57.4</v>
      </c>
      <c r="K68" s="1">
        <v>4</v>
      </c>
      <c r="L68" s="1">
        <v>20</v>
      </c>
      <c r="M68" s="1">
        <v>10</v>
      </c>
      <c r="N68" s="1">
        <v>50</v>
      </c>
      <c r="O68" s="1">
        <v>166.4</v>
      </c>
      <c r="P68" s="1"/>
      <c r="Q68" s="1"/>
    </row>
    <row r="69" spans="1:17" x14ac:dyDescent="0.2">
      <c r="B69" s="95"/>
      <c r="P69" s="1"/>
      <c r="Q69" s="1"/>
    </row>
    <row r="70" spans="1:17" x14ac:dyDescent="0.2">
      <c r="A70" s="19"/>
      <c r="B70" s="96"/>
      <c r="C70" s="19"/>
      <c r="D70" s="19"/>
      <c r="E70" s="19"/>
      <c r="F70" s="19"/>
      <c r="G70" s="19"/>
      <c r="H70" s="40"/>
      <c r="I70" s="40"/>
      <c r="J70" s="40"/>
      <c r="K70" s="40"/>
      <c r="L70" s="40"/>
      <c r="M70" s="40"/>
      <c r="N70" s="40"/>
      <c r="O70" s="40"/>
      <c r="P70" s="1"/>
      <c r="Q70" s="1"/>
    </row>
    <row r="71" spans="1:17" x14ac:dyDescent="0.2">
      <c r="G71" t="str">
        <f>G67</f>
        <v>Langenlois</v>
      </c>
      <c r="H71" s="14">
        <f>SUM(H67:H70)</f>
        <v>89</v>
      </c>
      <c r="I71" s="14">
        <f t="shared" ref="I71:N71" si="49">SUM(I67:I70)</f>
        <v>89</v>
      </c>
      <c r="J71" s="14">
        <f t="shared" si="49"/>
        <v>124.6</v>
      </c>
      <c r="K71" s="14">
        <f t="shared" si="49"/>
        <v>11</v>
      </c>
      <c r="L71" s="14">
        <f t="shared" si="49"/>
        <v>55</v>
      </c>
      <c r="M71" s="14">
        <f t="shared" si="49"/>
        <v>19</v>
      </c>
      <c r="N71" s="14">
        <f t="shared" si="49"/>
        <v>95</v>
      </c>
      <c r="O71" s="14">
        <f>SUM(O67:O70)</f>
        <v>363.6</v>
      </c>
      <c r="P71" s="1"/>
      <c r="Q71" s="1"/>
    </row>
    <row r="72" spans="1:17" x14ac:dyDescent="0.2">
      <c r="A72" s="17"/>
      <c r="B72" s="17"/>
      <c r="C72" s="17"/>
      <c r="D72" s="17"/>
      <c r="E72" s="17"/>
      <c r="F72" s="17"/>
      <c r="G72" s="17"/>
      <c r="H72" s="22"/>
      <c r="I72" s="22"/>
      <c r="J72" s="22"/>
      <c r="K72" s="22"/>
      <c r="L72" s="22"/>
      <c r="M72" s="22"/>
      <c r="N72" s="22"/>
      <c r="O72" s="22"/>
      <c r="P72" s="1"/>
      <c r="Q72" s="1"/>
    </row>
    <row r="73" spans="1:17" x14ac:dyDescent="0.2">
      <c r="B73" s="94">
        <v>12</v>
      </c>
      <c r="C73" t="s">
        <v>112</v>
      </c>
      <c r="F73">
        <v>2</v>
      </c>
      <c r="G73" t="s">
        <v>16</v>
      </c>
      <c r="H73" s="1">
        <v>48</v>
      </c>
      <c r="I73" s="1">
        <v>37</v>
      </c>
      <c r="J73" s="1">
        <v>51.8</v>
      </c>
      <c r="K73" s="1">
        <v>10</v>
      </c>
      <c r="L73" s="1">
        <v>50</v>
      </c>
      <c r="M73" s="1">
        <v>3</v>
      </c>
      <c r="N73" s="1">
        <v>15</v>
      </c>
      <c r="O73" s="1">
        <v>164.8</v>
      </c>
      <c r="P73" s="1"/>
      <c r="Q73" s="1"/>
    </row>
    <row r="74" spans="1:17" x14ac:dyDescent="0.2">
      <c r="B74" s="95"/>
      <c r="C74" t="s">
        <v>111</v>
      </c>
      <c r="F74">
        <v>2</v>
      </c>
      <c r="G74" t="s">
        <v>16</v>
      </c>
      <c r="H74" s="1">
        <v>17</v>
      </c>
      <c r="I74" s="1">
        <v>26</v>
      </c>
      <c r="J74" s="1">
        <v>36.4</v>
      </c>
      <c r="K74" s="1">
        <v>5</v>
      </c>
      <c r="L74" s="1">
        <v>25</v>
      </c>
      <c r="M74" s="1">
        <v>4</v>
      </c>
      <c r="N74" s="1">
        <v>20</v>
      </c>
      <c r="O74" s="1">
        <v>98.4</v>
      </c>
      <c r="P74" s="1"/>
      <c r="Q74" s="1"/>
    </row>
    <row r="75" spans="1:17" x14ac:dyDescent="0.2">
      <c r="B75" s="95"/>
      <c r="D75" s="1"/>
      <c r="E75" s="15"/>
      <c r="F75" s="1"/>
      <c r="O75" s="29"/>
      <c r="P75" s="1"/>
      <c r="Q75" s="1"/>
    </row>
    <row r="76" spans="1:17" x14ac:dyDescent="0.2">
      <c r="A76" s="19"/>
      <c r="B76" s="96"/>
      <c r="C76" s="19"/>
      <c r="D76" s="19"/>
      <c r="E76" s="19"/>
      <c r="F76" s="19"/>
      <c r="G76" s="19"/>
      <c r="H76" s="40"/>
      <c r="I76" s="40"/>
      <c r="J76" s="40"/>
      <c r="K76" s="40"/>
      <c r="L76" s="40"/>
      <c r="M76" s="40"/>
      <c r="N76" s="40"/>
      <c r="O76" s="40"/>
      <c r="P76" s="1"/>
      <c r="Q76" s="1"/>
    </row>
    <row r="77" spans="1:17" x14ac:dyDescent="0.2">
      <c r="G77" t="str">
        <f>G73</f>
        <v>Dunkelsteinerwald</v>
      </c>
      <c r="H77" s="14">
        <f>SUM(H73:H76)</f>
        <v>65</v>
      </c>
      <c r="I77" s="14">
        <f t="shared" ref="I77:N77" si="50">SUM(I73:I76)</f>
        <v>63</v>
      </c>
      <c r="J77" s="14">
        <f t="shared" si="50"/>
        <v>88.199999999999989</v>
      </c>
      <c r="K77" s="14">
        <f t="shared" si="50"/>
        <v>15</v>
      </c>
      <c r="L77" s="14">
        <f t="shared" si="50"/>
        <v>75</v>
      </c>
      <c r="M77" s="14">
        <f t="shared" si="50"/>
        <v>7</v>
      </c>
      <c r="N77" s="14">
        <f t="shared" si="50"/>
        <v>35</v>
      </c>
      <c r="O77" s="14">
        <f>SUM(O73:O76)</f>
        <v>263.20000000000005</v>
      </c>
      <c r="P77" s="1"/>
      <c r="Q77" s="1"/>
    </row>
    <row r="78" spans="1:17" x14ac:dyDescent="0.2">
      <c r="A78" s="17"/>
      <c r="B78" s="17"/>
      <c r="C78" s="17"/>
      <c r="D78" s="17"/>
      <c r="E78" s="17"/>
      <c r="F78" s="17"/>
      <c r="G78" s="17"/>
      <c r="H78" s="22"/>
      <c r="I78" s="22"/>
      <c r="J78" s="22"/>
      <c r="K78" s="22"/>
      <c r="L78" s="22"/>
      <c r="M78" s="22"/>
      <c r="N78" s="22"/>
      <c r="O78" s="22"/>
      <c r="P78" s="1"/>
      <c r="Q78" s="1"/>
    </row>
    <row r="79" spans="1:17" x14ac:dyDescent="0.2">
      <c r="B79" s="94">
        <v>13</v>
      </c>
      <c r="C79" t="s">
        <v>109</v>
      </c>
      <c r="E79" t="s">
        <v>104</v>
      </c>
      <c r="F79">
        <v>11</v>
      </c>
      <c r="G79" t="s">
        <v>139</v>
      </c>
      <c r="H79" s="1">
        <v>24</v>
      </c>
      <c r="I79" s="1">
        <v>29</v>
      </c>
      <c r="J79" s="1">
        <v>40.599999999999994</v>
      </c>
      <c r="K79" s="1">
        <v>6</v>
      </c>
      <c r="L79" s="1">
        <v>30</v>
      </c>
      <c r="M79" s="1">
        <v>3</v>
      </c>
      <c r="N79" s="1">
        <v>15</v>
      </c>
      <c r="O79" s="1">
        <v>109.6</v>
      </c>
      <c r="P79" s="1"/>
      <c r="Q79" s="1"/>
    </row>
    <row r="80" spans="1:17" x14ac:dyDescent="0.2">
      <c r="B80" s="95"/>
      <c r="C80" t="s">
        <v>105</v>
      </c>
      <c r="E80" s="15" t="s">
        <v>104</v>
      </c>
      <c r="F80" s="1">
        <v>11</v>
      </c>
      <c r="G80" t="s">
        <v>139</v>
      </c>
      <c r="H80" s="1">
        <v>24</v>
      </c>
      <c r="I80" s="1">
        <v>18</v>
      </c>
      <c r="J80" s="1">
        <v>25.2</v>
      </c>
      <c r="K80" s="1">
        <v>5</v>
      </c>
      <c r="L80" s="1">
        <v>25</v>
      </c>
      <c r="M80" s="1">
        <v>6</v>
      </c>
      <c r="N80" s="1">
        <v>30</v>
      </c>
      <c r="O80" s="92">
        <v>104.2</v>
      </c>
      <c r="P80" s="1"/>
      <c r="Q80" s="1"/>
    </row>
    <row r="81" spans="1:17" x14ac:dyDescent="0.2">
      <c r="B81" s="95"/>
      <c r="D81" s="1"/>
      <c r="E81" s="15"/>
      <c r="F81" s="1"/>
      <c r="O81" s="29"/>
      <c r="P81" s="1"/>
      <c r="Q81" s="1"/>
    </row>
    <row r="82" spans="1:17" x14ac:dyDescent="0.2">
      <c r="B82" s="96"/>
      <c r="C82" s="19"/>
      <c r="D82" s="19"/>
      <c r="E82" s="19"/>
      <c r="F82" s="19"/>
      <c r="G82" s="19"/>
      <c r="H82" s="40"/>
      <c r="I82" s="40"/>
      <c r="J82" s="40"/>
      <c r="K82" s="40"/>
      <c r="L82" s="40"/>
      <c r="M82" s="40"/>
      <c r="N82" s="40"/>
      <c r="O82" s="40"/>
      <c r="P82" s="1"/>
      <c r="Q82" s="1"/>
    </row>
    <row r="83" spans="1:17" x14ac:dyDescent="0.2">
      <c r="A83" s="19"/>
      <c r="G83" t="str">
        <f>G79</f>
        <v>St. Leonhard 2</v>
      </c>
      <c r="H83" s="14">
        <f>SUM(H79:H82)</f>
        <v>48</v>
      </c>
      <c r="I83" s="14">
        <f t="shared" ref="I83:N83" si="51">SUM(I79:I82)</f>
        <v>47</v>
      </c>
      <c r="J83" s="14">
        <f t="shared" si="51"/>
        <v>65.8</v>
      </c>
      <c r="K83" s="14">
        <f t="shared" si="51"/>
        <v>11</v>
      </c>
      <c r="L83" s="14">
        <f t="shared" si="51"/>
        <v>55</v>
      </c>
      <c r="M83" s="14">
        <f t="shared" si="51"/>
        <v>9</v>
      </c>
      <c r="N83" s="14">
        <f t="shared" si="51"/>
        <v>45</v>
      </c>
      <c r="O83" s="14">
        <f>SUM(O79:O82)</f>
        <v>213.8</v>
      </c>
      <c r="P83" s="1"/>
      <c r="Q83" s="1"/>
    </row>
    <row r="84" spans="1:17" x14ac:dyDescent="0.2">
      <c r="A84" s="17"/>
      <c r="B84" s="17"/>
      <c r="C84" s="17"/>
      <c r="D84" s="17"/>
      <c r="E84" s="17"/>
      <c r="F84" s="17"/>
      <c r="G84" s="17"/>
      <c r="H84" s="22"/>
      <c r="I84" s="22"/>
      <c r="J84" s="22"/>
      <c r="K84" s="22"/>
      <c r="L84" s="22"/>
      <c r="M84" s="22"/>
      <c r="N84" s="22"/>
      <c r="O84" s="22"/>
      <c r="P84" s="1"/>
      <c r="Q84" s="1"/>
    </row>
    <row r="85" spans="1:17" x14ac:dyDescent="0.2">
      <c r="B85" s="94">
        <v>14</v>
      </c>
      <c r="C85" t="s">
        <v>114</v>
      </c>
      <c r="E85" t="s">
        <v>104</v>
      </c>
      <c r="F85">
        <v>3</v>
      </c>
      <c r="G85" t="s">
        <v>143</v>
      </c>
      <c r="H85" s="1">
        <v>49</v>
      </c>
      <c r="I85" s="1">
        <v>48</v>
      </c>
      <c r="J85" s="1">
        <v>67.199999999999989</v>
      </c>
      <c r="K85" s="1">
        <v>7</v>
      </c>
      <c r="L85" s="1">
        <v>35</v>
      </c>
      <c r="M85" s="1">
        <v>6</v>
      </c>
      <c r="N85" s="1">
        <v>30</v>
      </c>
      <c r="O85" s="1">
        <v>181.2</v>
      </c>
      <c r="P85" s="1"/>
      <c r="Q85" s="1"/>
    </row>
    <row r="86" spans="1:17" x14ac:dyDescent="0.2">
      <c r="B86" s="95"/>
      <c r="E86" s="15"/>
      <c r="F86" s="1"/>
      <c r="O86" s="29"/>
      <c r="P86" s="1"/>
      <c r="Q86" s="1"/>
    </row>
    <row r="87" spans="1:17" x14ac:dyDescent="0.2">
      <c r="B87" s="95"/>
      <c r="D87" s="1"/>
      <c r="E87" s="15"/>
      <c r="F87" s="1"/>
      <c r="O87" s="29"/>
      <c r="P87" s="1"/>
      <c r="Q87" s="1"/>
    </row>
    <row r="88" spans="1:17" x14ac:dyDescent="0.2">
      <c r="A88" s="19"/>
      <c r="B88" s="96"/>
      <c r="C88" s="19"/>
      <c r="D88" s="19"/>
      <c r="E88" s="19"/>
      <c r="F88" s="19"/>
      <c r="G88" s="19"/>
      <c r="H88" s="40"/>
      <c r="I88" s="40"/>
      <c r="J88" s="40"/>
      <c r="K88" s="40"/>
      <c r="L88" s="40"/>
      <c r="M88" s="40"/>
      <c r="N88" s="40"/>
      <c r="O88" s="40"/>
      <c r="P88" s="1"/>
      <c r="Q88" s="1"/>
    </row>
    <row r="89" spans="1:17" x14ac:dyDescent="0.2">
      <c r="G89" t="str">
        <f>G85</f>
        <v>Gföhl II</v>
      </c>
      <c r="H89" s="14">
        <f>SUM(H85:H88)</f>
        <v>49</v>
      </c>
      <c r="I89" s="14">
        <f t="shared" ref="I89:N89" si="52">SUM(I85:I88)</f>
        <v>48</v>
      </c>
      <c r="J89" s="14">
        <f t="shared" si="52"/>
        <v>67.199999999999989</v>
      </c>
      <c r="K89" s="14">
        <f t="shared" si="52"/>
        <v>7</v>
      </c>
      <c r="L89" s="14">
        <f t="shared" si="52"/>
        <v>35</v>
      </c>
      <c r="M89" s="14">
        <f t="shared" si="52"/>
        <v>6</v>
      </c>
      <c r="N89" s="14">
        <f t="shared" si="52"/>
        <v>30</v>
      </c>
      <c r="O89" s="14">
        <f>SUM(O85:O88)</f>
        <v>181.2</v>
      </c>
      <c r="P89" s="1"/>
      <c r="Q89" s="1"/>
    </row>
    <row r="90" spans="1:17" x14ac:dyDescent="0.2">
      <c r="A90" s="17"/>
      <c r="B90" s="17"/>
      <c r="C90" s="17"/>
      <c r="D90" s="17"/>
      <c r="E90" s="17"/>
      <c r="F90" s="17"/>
      <c r="G90" s="17"/>
      <c r="H90" s="22"/>
      <c r="I90" s="22"/>
      <c r="J90" s="22"/>
      <c r="K90" s="22"/>
      <c r="L90" s="22"/>
      <c r="M90" s="22"/>
      <c r="N90" s="22"/>
      <c r="O90" s="22"/>
      <c r="P90" s="1"/>
      <c r="Q90" s="1"/>
    </row>
    <row r="91" spans="1:17" x14ac:dyDescent="0.2">
      <c r="B91" s="94">
        <v>15</v>
      </c>
      <c r="C91" t="s">
        <v>92</v>
      </c>
      <c r="F91">
        <v>9</v>
      </c>
      <c r="G91" t="s">
        <v>141</v>
      </c>
      <c r="H91" s="1">
        <v>49</v>
      </c>
      <c r="I91" s="1">
        <v>45</v>
      </c>
      <c r="J91" s="1">
        <v>62.999999999999993</v>
      </c>
      <c r="K91" s="1">
        <v>3</v>
      </c>
      <c r="L91" s="1">
        <v>15</v>
      </c>
      <c r="M91" s="1">
        <v>7</v>
      </c>
      <c r="N91" s="1">
        <v>35</v>
      </c>
      <c r="O91" s="1">
        <v>162</v>
      </c>
      <c r="P91" s="1"/>
      <c r="Q91" s="1"/>
    </row>
    <row r="92" spans="1:17" x14ac:dyDescent="0.2">
      <c r="B92" s="95"/>
      <c r="E92" s="15"/>
      <c r="F92" s="1"/>
      <c r="O92" s="29"/>
      <c r="P92" s="1"/>
      <c r="Q92" s="1"/>
    </row>
    <row r="93" spans="1:17" x14ac:dyDescent="0.2">
      <c r="B93" s="95"/>
      <c r="D93" s="1"/>
      <c r="E93" s="15"/>
      <c r="F93" s="1"/>
      <c r="O93" s="29"/>
      <c r="P93" s="1"/>
      <c r="Q93" s="1"/>
    </row>
    <row r="94" spans="1:17" x14ac:dyDescent="0.2">
      <c r="A94" s="19"/>
      <c r="B94" s="96"/>
      <c r="C94" s="19"/>
      <c r="D94" s="19"/>
      <c r="E94" s="19"/>
      <c r="F94" s="19"/>
      <c r="G94" s="19"/>
      <c r="H94" s="40"/>
      <c r="I94" s="40"/>
      <c r="J94" s="40"/>
      <c r="K94" s="40"/>
      <c r="L94" s="40"/>
      <c r="M94" s="40"/>
      <c r="N94" s="40"/>
      <c r="O94" s="40"/>
      <c r="P94" s="1"/>
      <c r="Q94" s="1"/>
    </row>
    <row r="95" spans="1:17" x14ac:dyDescent="0.2">
      <c r="G95" t="str">
        <f>G91</f>
        <v>Senftenberg 2</v>
      </c>
      <c r="H95" s="14">
        <f>SUM(H91:H94)</f>
        <v>49</v>
      </c>
      <c r="I95" s="14">
        <f t="shared" ref="I95:N95" si="53">SUM(I91:I94)</f>
        <v>45</v>
      </c>
      <c r="J95" s="14">
        <f t="shared" si="53"/>
        <v>62.999999999999993</v>
      </c>
      <c r="K95" s="14">
        <f t="shared" si="53"/>
        <v>3</v>
      </c>
      <c r="L95" s="14">
        <f t="shared" si="53"/>
        <v>15</v>
      </c>
      <c r="M95" s="14">
        <f t="shared" si="53"/>
        <v>7</v>
      </c>
      <c r="N95" s="14">
        <f t="shared" si="53"/>
        <v>35</v>
      </c>
      <c r="O95" s="14">
        <f>SUM(O91:O94)</f>
        <v>162</v>
      </c>
      <c r="P95" s="1"/>
      <c r="Q95" s="1"/>
    </row>
    <row r="96" spans="1:17" x14ac:dyDescent="0.2">
      <c r="P96" s="1"/>
      <c r="Q96" s="1"/>
    </row>
    <row r="97" spans="2:17" x14ac:dyDescent="0.2">
      <c r="B97" s="94">
        <v>16</v>
      </c>
      <c r="C97" t="s">
        <v>113</v>
      </c>
      <c r="F97">
        <v>15</v>
      </c>
      <c r="G97" t="s">
        <v>55</v>
      </c>
      <c r="H97" s="1">
        <v>48</v>
      </c>
      <c r="I97" s="1">
        <v>46</v>
      </c>
      <c r="J97" s="1">
        <v>64.399999999999991</v>
      </c>
      <c r="K97" s="1">
        <v>8</v>
      </c>
      <c r="L97" s="1">
        <v>40</v>
      </c>
      <c r="M97" s="1">
        <v>1</v>
      </c>
      <c r="N97" s="1">
        <v>5</v>
      </c>
      <c r="O97" s="1">
        <v>157.39999999999998</v>
      </c>
      <c r="P97" s="1"/>
      <c r="Q97" s="1"/>
    </row>
    <row r="98" spans="2:17" x14ac:dyDescent="0.2">
      <c r="B98" s="95"/>
      <c r="E98" s="15"/>
      <c r="F98" s="1"/>
      <c r="O98" s="29"/>
      <c r="P98" s="1"/>
      <c r="Q98" s="1"/>
    </row>
    <row r="99" spans="2:17" x14ac:dyDescent="0.2">
      <c r="B99" s="95"/>
      <c r="D99" s="1"/>
      <c r="E99" s="15"/>
      <c r="F99" s="1"/>
      <c r="O99" s="29"/>
      <c r="P99" s="1"/>
      <c r="Q99" s="1"/>
    </row>
    <row r="100" spans="2:17" x14ac:dyDescent="0.2">
      <c r="B100" s="96"/>
      <c r="C100" s="19"/>
      <c r="D100" s="19"/>
      <c r="E100" s="19"/>
      <c r="F100" s="19"/>
      <c r="G100" s="19"/>
      <c r="H100" s="40"/>
      <c r="I100" s="40"/>
      <c r="J100" s="40"/>
      <c r="K100" s="40"/>
      <c r="L100" s="40"/>
      <c r="M100" s="40"/>
      <c r="N100" s="40"/>
      <c r="O100" s="40"/>
      <c r="P100" s="1"/>
      <c r="Q100" s="1"/>
    </row>
    <row r="101" spans="2:17" x14ac:dyDescent="0.2">
      <c r="G101" t="str">
        <f>G97</f>
        <v>Weissenkirchen 3</v>
      </c>
      <c r="H101" s="14">
        <f>SUM(H97:H100)</f>
        <v>48</v>
      </c>
      <c r="I101" s="14">
        <f t="shared" ref="I101:N101" si="54">SUM(I97:I100)</f>
        <v>46</v>
      </c>
      <c r="J101" s="14">
        <f t="shared" si="54"/>
        <v>64.399999999999991</v>
      </c>
      <c r="K101" s="14">
        <f t="shared" si="54"/>
        <v>8</v>
      </c>
      <c r="L101" s="14">
        <f t="shared" si="54"/>
        <v>40</v>
      </c>
      <c r="M101" s="14">
        <f t="shared" si="54"/>
        <v>1</v>
      </c>
      <c r="N101" s="14">
        <f t="shared" si="54"/>
        <v>5</v>
      </c>
      <c r="O101" s="14">
        <f>SUM(O97:O100)</f>
        <v>157.39999999999998</v>
      </c>
      <c r="P101" s="1"/>
      <c r="Q101" s="1"/>
    </row>
    <row r="102" spans="2:17" x14ac:dyDescent="0.2">
      <c r="P102" s="1"/>
      <c r="Q102" s="1"/>
    </row>
    <row r="103" spans="2:17" x14ac:dyDescent="0.2">
      <c r="B103" s="94">
        <v>17</v>
      </c>
      <c r="C103" t="s">
        <v>124</v>
      </c>
      <c r="F103">
        <v>13</v>
      </c>
      <c r="G103" t="s">
        <v>142</v>
      </c>
      <c r="H103" s="1">
        <v>25</v>
      </c>
      <c r="I103" s="1">
        <v>38</v>
      </c>
      <c r="J103" s="1">
        <v>53.199999999999996</v>
      </c>
      <c r="K103" s="1">
        <v>7</v>
      </c>
      <c r="L103" s="1">
        <v>35</v>
      </c>
      <c r="M103" s="1">
        <v>4</v>
      </c>
      <c r="N103" s="1">
        <v>20</v>
      </c>
      <c r="O103" s="1">
        <v>133.19999999999999</v>
      </c>
      <c r="P103" s="1"/>
      <c r="Q103" s="1"/>
    </row>
    <row r="104" spans="2:17" x14ac:dyDescent="0.2">
      <c r="B104" s="95"/>
      <c r="E104" s="15"/>
      <c r="F104" s="1"/>
      <c r="O104" s="29"/>
      <c r="P104" s="1"/>
      <c r="Q104" s="1"/>
    </row>
    <row r="105" spans="2:17" x14ac:dyDescent="0.2">
      <c r="B105" s="95"/>
      <c r="D105" s="1"/>
      <c r="E105" s="15"/>
      <c r="F105" s="1"/>
      <c r="O105" s="29"/>
      <c r="P105" s="1"/>
      <c r="Q105" s="1"/>
    </row>
    <row r="106" spans="2:17" x14ac:dyDescent="0.2">
      <c r="B106" s="96"/>
      <c r="C106" s="19"/>
      <c r="D106" s="19"/>
      <c r="E106" s="19"/>
      <c r="F106" s="19"/>
      <c r="G106" s="19"/>
      <c r="H106" s="40"/>
      <c r="I106" s="40"/>
      <c r="J106" s="40"/>
      <c r="K106" s="40"/>
      <c r="L106" s="40"/>
      <c r="M106" s="40"/>
      <c r="N106" s="40"/>
      <c r="O106" s="40"/>
      <c r="P106" s="1"/>
      <c r="Q106" s="1"/>
    </row>
    <row r="107" spans="2:17" x14ac:dyDescent="0.2">
      <c r="G107" t="str">
        <f>G103</f>
        <v>Straß 2</v>
      </c>
      <c r="H107" s="14">
        <f>SUM(H103:H106)</f>
        <v>25</v>
      </c>
      <c r="I107" s="14">
        <f t="shared" ref="I107:N107" si="55">SUM(I103:I106)</f>
        <v>38</v>
      </c>
      <c r="J107" s="14">
        <f t="shared" si="55"/>
        <v>53.199999999999996</v>
      </c>
      <c r="K107" s="14">
        <f t="shared" si="55"/>
        <v>7</v>
      </c>
      <c r="L107" s="14">
        <f t="shared" si="55"/>
        <v>35</v>
      </c>
      <c r="M107" s="14">
        <f t="shared" si="55"/>
        <v>4</v>
      </c>
      <c r="N107" s="14">
        <f t="shared" si="55"/>
        <v>20</v>
      </c>
      <c r="O107" s="14">
        <f>SUM(O103:O106)</f>
        <v>133.19999999999999</v>
      </c>
      <c r="P107" s="1"/>
      <c r="Q107" s="1"/>
    </row>
    <row r="108" spans="2:17" x14ac:dyDescent="0.2">
      <c r="H108" s="14"/>
      <c r="I108" s="14"/>
      <c r="J108" s="14"/>
      <c r="K108" s="14"/>
      <c r="L108" s="14"/>
      <c r="M108" s="14"/>
      <c r="N108" s="14"/>
      <c r="O108" s="14"/>
      <c r="P108" s="1"/>
      <c r="Q108" s="1"/>
    </row>
    <row r="109" spans="2:17" x14ac:dyDescent="0.2">
      <c r="B109" s="94">
        <v>18</v>
      </c>
      <c r="C109" t="s">
        <v>87</v>
      </c>
      <c r="F109">
        <v>6</v>
      </c>
      <c r="G109" t="s">
        <v>140</v>
      </c>
      <c r="H109" s="1">
        <v>46</v>
      </c>
      <c r="I109" s="1">
        <v>26</v>
      </c>
      <c r="J109" s="1">
        <v>36.4</v>
      </c>
      <c r="K109" s="1">
        <v>7</v>
      </c>
      <c r="L109" s="1">
        <v>35</v>
      </c>
      <c r="M109" s="1">
        <v>0</v>
      </c>
      <c r="N109" s="1">
        <v>0</v>
      </c>
      <c r="O109" s="1">
        <v>117.4</v>
      </c>
      <c r="P109" s="1"/>
      <c r="Q109" s="1"/>
    </row>
    <row r="110" spans="2:17" x14ac:dyDescent="0.2">
      <c r="B110" s="95"/>
      <c r="E110" s="15"/>
      <c r="F110" s="1"/>
      <c r="O110" s="29"/>
      <c r="P110" s="1"/>
      <c r="Q110" s="1"/>
    </row>
    <row r="111" spans="2:17" x14ac:dyDescent="0.2">
      <c r="B111" s="95"/>
      <c r="D111" s="1"/>
      <c r="E111" s="15"/>
      <c r="F111" s="1"/>
      <c r="O111" s="29"/>
      <c r="P111" s="1"/>
      <c r="Q111" s="1"/>
    </row>
    <row r="112" spans="2:17" x14ac:dyDescent="0.2">
      <c r="B112" s="96"/>
      <c r="C112" s="19"/>
      <c r="D112" s="19"/>
      <c r="E112" s="19"/>
      <c r="F112" s="19"/>
      <c r="G112" s="19"/>
      <c r="H112" s="40"/>
      <c r="I112" s="40"/>
      <c r="J112" s="40"/>
      <c r="K112" s="40"/>
      <c r="L112" s="40"/>
      <c r="M112" s="40"/>
      <c r="N112" s="40"/>
      <c r="O112" s="40"/>
      <c r="P112" s="1"/>
      <c r="Q112" s="1"/>
    </row>
    <row r="113" spans="2:17" x14ac:dyDescent="0.2">
      <c r="G113" t="str">
        <f>G109</f>
        <v>Krumau 2</v>
      </c>
      <c r="H113" s="14">
        <f>SUM(H109:H112)</f>
        <v>46</v>
      </c>
      <c r="I113" s="14">
        <f t="shared" ref="I113:N113" si="56">SUM(I109:I112)</f>
        <v>26</v>
      </c>
      <c r="J113" s="14">
        <f t="shared" si="56"/>
        <v>36.4</v>
      </c>
      <c r="K113" s="14">
        <f t="shared" si="56"/>
        <v>7</v>
      </c>
      <c r="L113" s="14">
        <f t="shared" si="56"/>
        <v>35</v>
      </c>
      <c r="M113" s="14">
        <f t="shared" si="56"/>
        <v>0</v>
      </c>
      <c r="N113" s="14">
        <f t="shared" si="56"/>
        <v>0</v>
      </c>
      <c r="O113" s="14">
        <f>SUM(O109:O112)</f>
        <v>117.4</v>
      </c>
      <c r="P113" s="1"/>
      <c r="Q113" s="1"/>
    </row>
    <row r="114" spans="2:17" x14ac:dyDescent="0.2">
      <c r="P114" s="1"/>
      <c r="Q114" s="1"/>
    </row>
    <row r="115" spans="2:17" x14ac:dyDescent="0.2">
      <c r="B115" s="94">
        <v>19</v>
      </c>
      <c r="C115" t="s">
        <v>95</v>
      </c>
      <c r="D115" t="s">
        <v>94</v>
      </c>
      <c r="F115">
        <v>12</v>
      </c>
      <c r="G115" t="s">
        <v>65</v>
      </c>
      <c r="H115" s="1">
        <v>36</v>
      </c>
      <c r="I115" s="1">
        <v>0</v>
      </c>
      <c r="J115" s="1">
        <v>0</v>
      </c>
      <c r="K115" s="1">
        <v>7</v>
      </c>
      <c r="L115" s="1">
        <v>35</v>
      </c>
      <c r="M115" s="1">
        <v>7</v>
      </c>
      <c r="N115" s="1">
        <v>35</v>
      </c>
      <c r="O115" s="1">
        <v>106</v>
      </c>
      <c r="P115" s="1"/>
      <c r="Q115" s="1"/>
    </row>
    <row r="116" spans="2:17" x14ac:dyDescent="0.2">
      <c r="B116" s="95"/>
      <c r="E116" s="15"/>
      <c r="F116" s="1"/>
      <c r="O116" s="29"/>
      <c r="P116" s="1"/>
      <c r="Q116" s="1"/>
    </row>
    <row r="117" spans="2:17" x14ac:dyDescent="0.2">
      <c r="B117" s="95"/>
      <c r="D117" s="1"/>
      <c r="E117" s="15"/>
      <c r="F117" s="1"/>
      <c r="O117" s="29"/>
      <c r="P117" s="1"/>
      <c r="Q117" s="1"/>
    </row>
    <row r="118" spans="2:17" x14ac:dyDescent="0.2">
      <c r="B118" s="96"/>
      <c r="C118" s="19"/>
      <c r="D118" s="19"/>
      <c r="E118" s="19"/>
      <c r="F118" s="19"/>
      <c r="G118" s="19"/>
      <c r="H118" s="40"/>
      <c r="I118" s="40"/>
      <c r="J118" s="40"/>
      <c r="K118" s="40"/>
      <c r="L118" s="40"/>
      <c r="M118" s="40"/>
      <c r="N118" s="40"/>
      <c r="O118" s="40"/>
      <c r="P118" s="1"/>
      <c r="Q118" s="1"/>
    </row>
    <row r="119" spans="2:17" x14ac:dyDescent="0.2">
      <c r="G119" t="str">
        <f>G115</f>
        <v>Stiefern 2</v>
      </c>
      <c r="H119" s="14">
        <f>SUM(H115:H118)</f>
        <v>36</v>
      </c>
      <c r="I119" s="14">
        <f t="shared" ref="I119:N119" si="57">SUM(I115:I118)</f>
        <v>0</v>
      </c>
      <c r="J119" s="14">
        <f t="shared" si="57"/>
        <v>0</v>
      </c>
      <c r="K119" s="14">
        <f t="shared" si="57"/>
        <v>7</v>
      </c>
      <c r="L119" s="14">
        <f t="shared" si="57"/>
        <v>35</v>
      </c>
      <c r="M119" s="14">
        <f t="shared" si="57"/>
        <v>7</v>
      </c>
      <c r="N119" s="14">
        <f t="shared" si="57"/>
        <v>35</v>
      </c>
      <c r="O119" s="14">
        <f>SUM(O115:O118)</f>
        <v>106</v>
      </c>
      <c r="P119" s="1"/>
      <c r="Q119" s="1"/>
    </row>
    <row r="120" spans="2:17" x14ac:dyDescent="0.2">
      <c r="P120" s="1"/>
      <c r="Q120" s="1"/>
    </row>
    <row r="121" spans="2:17" x14ac:dyDescent="0.2">
      <c r="P121" s="1"/>
      <c r="Q121" s="1"/>
    </row>
    <row r="122" spans="2:17" x14ac:dyDescent="0.2">
      <c r="P122" s="1"/>
      <c r="Q122" s="1"/>
    </row>
    <row r="123" spans="2:17" x14ac:dyDescent="0.2">
      <c r="P123" s="1"/>
      <c r="Q123" s="1"/>
    </row>
    <row r="124" spans="2:17" x14ac:dyDescent="0.2">
      <c r="P124" s="1"/>
      <c r="Q124" s="1"/>
    </row>
    <row r="125" spans="2:17" x14ac:dyDescent="0.2">
      <c r="P125" s="1"/>
      <c r="Q125" s="1"/>
    </row>
    <row r="126" spans="2:17" x14ac:dyDescent="0.2">
      <c r="P126" s="1"/>
      <c r="Q126" s="1"/>
    </row>
    <row r="127" spans="2:17" x14ac:dyDescent="0.2">
      <c r="P127" s="1"/>
      <c r="Q127" s="1"/>
    </row>
    <row r="128" spans="2:17" x14ac:dyDescent="0.2">
      <c r="P128" s="1"/>
      <c r="Q128" s="1"/>
    </row>
    <row r="129" spans="16:17" x14ac:dyDescent="0.2">
      <c r="P129" s="1"/>
      <c r="Q129" s="1"/>
    </row>
    <row r="130" spans="16:17" x14ac:dyDescent="0.2">
      <c r="P130" s="1"/>
      <c r="Q130" s="1"/>
    </row>
    <row r="131" spans="16:17" x14ac:dyDescent="0.2">
      <c r="P131" s="1"/>
      <c r="Q131" s="1"/>
    </row>
    <row r="132" spans="16:17" x14ac:dyDescent="0.2">
      <c r="P132" s="1"/>
      <c r="Q132" s="1"/>
    </row>
    <row r="133" spans="16:17" x14ac:dyDescent="0.2">
      <c r="P133" s="1"/>
      <c r="Q133" s="1"/>
    </row>
    <row r="134" spans="16:17" x14ac:dyDescent="0.2">
      <c r="P134" s="1"/>
      <c r="Q134" s="1"/>
    </row>
    <row r="135" spans="16:17" x14ac:dyDescent="0.2">
      <c r="P135" s="1"/>
      <c r="Q135" s="1"/>
    </row>
    <row r="136" spans="16:17" x14ac:dyDescent="0.2">
      <c r="P136" s="1"/>
      <c r="Q136" s="1"/>
    </row>
    <row r="137" spans="16:17" x14ac:dyDescent="0.2">
      <c r="P137" s="1"/>
      <c r="Q137" s="1"/>
    </row>
    <row r="138" spans="16:17" x14ac:dyDescent="0.2">
      <c r="P138" s="1"/>
      <c r="Q138" s="1"/>
    </row>
    <row r="139" spans="16:17" x14ac:dyDescent="0.2">
      <c r="P139" s="1"/>
      <c r="Q139" s="1"/>
    </row>
    <row r="140" spans="16:17" x14ac:dyDescent="0.2">
      <c r="P140" s="1"/>
      <c r="Q140" s="1"/>
    </row>
    <row r="141" spans="16:17" x14ac:dyDescent="0.2">
      <c r="P141" s="1"/>
      <c r="Q141" s="1"/>
    </row>
    <row r="142" spans="16:17" x14ac:dyDescent="0.2">
      <c r="P142" s="1"/>
      <c r="Q142" s="1"/>
    </row>
    <row r="143" spans="16:17" x14ac:dyDescent="0.2">
      <c r="P143" s="1"/>
      <c r="Q143" s="1"/>
    </row>
    <row r="144" spans="16:17" x14ac:dyDescent="0.2">
      <c r="P144" s="1"/>
      <c r="Q144" s="1"/>
    </row>
    <row r="145" spans="16:17" x14ac:dyDescent="0.2">
      <c r="P145" s="1"/>
      <c r="Q145" s="1"/>
    </row>
    <row r="146" spans="16:17" x14ac:dyDescent="0.2">
      <c r="P146" s="1"/>
      <c r="Q146" s="1"/>
    </row>
    <row r="147" spans="16:17" x14ac:dyDescent="0.2">
      <c r="P147" s="1"/>
      <c r="Q147" s="1"/>
    </row>
    <row r="148" spans="16:17" x14ac:dyDescent="0.2">
      <c r="P148" s="1"/>
      <c r="Q148" s="1"/>
    </row>
    <row r="149" spans="16:17" x14ac:dyDescent="0.2">
      <c r="P149" s="1"/>
      <c r="Q149" s="1"/>
    </row>
    <row r="150" spans="16:17" x14ac:dyDescent="0.2">
      <c r="P150" s="1"/>
      <c r="Q150" s="1"/>
    </row>
    <row r="151" spans="16:17" x14ac:dyDescent="0.2">
      <c r="P151" s="1"/>
      <c r="Q151" s="1"/>
    </row>
    <row r="152" spans="16:17" x14ac:dyDescent="0.2">
      <c r="P152" s="1"/>
      <c r="Q152" s="1"/>
    </row>
    <row r="153" spans="16:17" x14ac:dyDescent="0.2">
      <c r="P153" s="1"/>
      <c r="Q153" s="1"/>
    </row>
    <row r="154" spans="16:17" x14ac:dyDescent="0.2">
      <c r="P154" s="1"/>
      <c r="Q154" s="1"/>
    </row>
  </sheetData>
  <sortState ref="R7:AF19">
    <sortCondition ref="W7:W19"/>
    <sortCondition descending="1" ref="AF7:AF19"/>
  </sortState>
  <mergeCells count="19">
    <mergeCell ref="B73:B76"/>
    <mergeCell ref="B7:B10"/>
    <mergeCell ref="B13:B16"/>
    <mergeCell ref="B19:B22"/>
    <mergeCell ref="B25:B28"/>
    <mergeCell ref="B31:B34"/>
    <mergeCell ref="B67:B70"/>
    <mergeCell ref="B37:B40"/>
    <mergeCell ref="B43:B46"/>
    <mergeCell ref="B49:B52"/>
    <mergeCell ref="B55:B58"/>
    <mergeCell ref="B61:B64"/>
    <mergeCell ref="B103:B106"/>
    <mergeCell ref="B109:B112"/>
    <mergeCell ref="B115:B118"/>
    <mergeCell ref="B79:B82"/>
    <mergeCell ref="B85:B88"/>
    <mergeCell ref="B91:B94"/>
    <mergeCell ref="B97:B100"/>
  </mergeCells>
  <pageMargins left="0.59055118110236227" right="0.23622047244094491" top="0.78740157480314965" bottom="0.47244094488188981" header="0.31496062992125984" footer="0.31496062992125984"/>
  <pageSetup paperSize="9" scale="82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opLeftCell="A16" zoomScaleNormal="100" workbookViewId="0">
      <selection activeCell="C9" sqref="C9"/>
    </sheetView>
  </sheetViews>
  <sheetFormatPr baseColWidth="10" defaultRowHeight="12.75" outlineLevelCol="1" x14ac:dyDescent="0.2"/>
  <cols>
    <col min="1" max="1" width="5.42578125" customWidth="1"/>
    <col min="2" max="2" width="5" customWidth="1" outlineLevel="1"/>
    <col min="3" max="3" width="18.85546875" customWidth="1"/>
    <col min="4" max="4" width="14.28515625" style="26" customWidth="1"/>
    <col min="5" max="5" width="7.42578125" customWidth="1"/>
    <col min="6" max="6" width="12.42578125" bestFit="1" customWidth="1"/>
  </cols>
  <sheetData>
    <row r="1" spans="1:10" ht="18" x14ac:dyDescent="0.25">
      <c r="A1" s="100" t="s">
        <v>44</v>
      </c>
      <c r="B1" s="100"/>
      <c r="C1" s="100"/>
      <c r="D1" s="100"/>
      <c r="E1" s="100"/>
      <c r="F1" s="100"/>
    </row>
    <row r="4" spans="1:10" x14ac:dyDescent="0.2">
      <c r="C4" s="4">
        <f>Datum</f>
        <v>42623</v>
      </c>
      <c r="D4" s="30"/>
      <c r="E4" s="1" t="s">
        <v>3</v>
      </c>
      <c r="F4" s="2"/>
      <c r="I4" s="2"/>
      <c r="J4" s="2"/>
    </row>
    <row r="5" spans="1:10" x14ac:dyDescent="0.2">
      <c r="C5" s="4"/>
      <c r="D5" s="30"/>
      <c r="E5" s="2"/>
      <c r="F5" s="2"/>
      <c r="H5" s="1"/>
      <c r="I5" s="2"/>
      <c r="J5" s="2"/>
    </row>
    <row r="6" spans="1:10" x14ac:dyDescent="0.2">
      <c r="C6" s="33" t="s">
        <v>25</v>
      </c>
      <c r="D6" s="30"/>
      <c r="E6" s="2"/>
      <c r="F6" s="2"/>
      <c r="H6" s="1"/>
      <c r="I6" s="2"/>
      <c r="J6" s="2"/>
    </row>
    <row r="7" spans="1:10" ht="13.5" thickBot="1" x14ac:dyDescent="0.25">
      <c r="B7" s="17"/>
      <c r="C7" s="20"/>
      <c r="D7" s="31"/>
      <c r="E7" s="21"/>
      <c r="F7" s="21"/>
      <c r="G7" s="17"/>
      <c r="H7" s="22"/>
      <c r="I7" s="21"/>
      <c r="J7" s="2"/>
    </row>
    <row r="8" spans="1:10" ht="48" thickBot="1" x14ac:dyDescent="0.25">
      <c r="A8" s="25" t="s">
        <v>0</v>
      </c>
      <c r="B8" s="23" t="s">
        <v>20</v>
      </c>
      <c r="C8" s="24" t="s">
        <v>21</v>
      </c>
      <c r="D8" s="32" t="s">
        <v>24</v>
      </c>
      <c r="E8" s="50" t="s">
        <v>47</v>
      </c>
      <c r="F8" s="51" t="s">
        <v>48</v>
      </c>
      <c r="G8" s="17"/>
      <c r="H8" s="17"/>
      <c r="I8" s="17"/>
    </row>
    <row r="9" spans="1:10" x14ac:dyDescent="0.2">
      <c r="A9">
        <v>1</v>
      </c>
      <c r="C9" s="15" t="str">
        <f>Hegeringe!L6</f>
        <v>Gföhl</v>
      </c>
      <c r="D9" s="26">
        <f>DSUM(HGR_DB,"Gesamt",Hegeringe!F32:T33)</f>
        <v>855.8</v>
      </c>
      <c r="E9" s="49">
        <f>DCOUNT(HGR_DB,"Zähler",Hegeringe!F32:T33)</f>
        <v>4</v>
      </c>
      <c r="F9" s="27">
        <f t="shared" ref="F9:F10" si="0">D9/E9</f>
        <v>213.95</v>
      </c>
    </row>
    <row r="10" spans="1:10" x14ac:dyDescent="0.2">
      <c r="A10">
        <v>2</v>
      </c>
      <c r="C10" s="15" t="s">
        <v>53</v>
      </c>
      <c r="D10" s="26">
        <f>DSUM(HGR_DB,"Gesamt",Hegeringe!F48:T49)</f>
        <v>843.2</v>
      </c>
      <c r="E10" s="49">
        <f>DCOUNT(HGR_DB,"Zähler",Hegeringe!F48:T49)</f>
        <v>4</v>
      </c>
      <c r="F10" s="27">
        <f t="shared" si="0"/>
        <v>210.8</v>
      </c>
    </row>
    <row r="11" spans="1:10" x14ac:dyDescent="0.2">
      <c r="A11">
        <v>3</v>
      </c>
      <c r="C11" s="15" t="str">
        <f>Hegeringe!L18</f>
        <v>Senftenberg</v>
      </c>
      <c r="D11" s="26">
        <f>DSUM(HGR_DB,"Gesamt",Hegeringe!F40:T41)</f>
        <v>754.2</v>
      </c>
      <c r="E11" s="49">
        <f>DCOUNT(HGR_DB,"Zähler",Hegeringe!F40:T41)</f>
        <v>4</v>
      </c>
      <c r="F11" s="27">
        <f t="shared" ref="F11:F27" si="1">D11/E11</f>
        <v>188.55</v>
      </c>
    </row>
    <row r="12" spans="1:10" x14ac:dyDescent="0.2">
      <c r="A12">
        <v>4</v>
      </c>
      <c r="C12" s="15" t="str">
        <f>Hegeringe!L26</f>
        <v>Straß</v>
      </c>
      <c r="D12" s="26">
        <f>DSUM(HGR_DB,"Gesamt",Hegeringe!F44:T45)</f>
        <v>693.2</v>
      </c>
      <c r="E12" s="49">
        <f>DCOUNT(HGR_DB,"Zähler",Hegeringe!F44:T45)</f>
        <v>4</v>
      </c>
      <c r="F12" s="27">
        <f t="shared" ref="F12" si="2">D12/E12</f>
        <v>173.3</v>
      </c>
    </row>
    <row r="13" spans="1:10" x14ac:dyDescent="0.2">
      <c r="A13">
        <v>5</v>
      </c>
      <c r="C13" s="15" t="str">
        <f>Hegeringe!L51</f>
        <v>Weissenkirchen 2</v>
      </c>
      <c r="D13" s="26">
        <f>DSUM(HGR_DB,"Gesamt",Hegeringe!F50:T51)</f>
        <v>674.8</v>
      </c>
      <c r="E13" s="49">
        <f>DCOUNT(HGR_DB,"Zähler",Hegeringe!F50:T51)</f>
        <v>4</v>
      </c>
      <c r="F13" s="27">
        <f t="shared" si="1"/>
        <v>168.7</v>
      </c>
    </row>
    <row r="14" spans="1:10" x14ac:dyDescent="0.2">
      <c r="A14">
        <v>6</v>
      </c>
      <c r="C14" s="15" t="s">
        <v>14</v>
      </c>
      <c r="D14" s="26">
        <f>DSUM(HGR_DB,"Gesamt",Hegeringe!F54:T55)</f>
        <v>674.4</v>
      </c>
      <c r="E14" s="49">
        <f>DCOUNT(HGR_DB,"Zähler",Hegeringe!F54:T55)</f>
        <v>4</v>
      </c>
      <c r="F14" s="27">
        <f t="shared" ref="F14" si="3">D14/E14</f>
        <v>168.6</v>
      </c>
    </row>
    <row r="15" spans="1:10" x14ac:dyDescent="0.2">
      <c r="A15">
        <v>7</v>
      </c>
      <c r="C15" s="15" t="str">
        <f>Hegeringe!L12</f>
        <v>Krumau</v>
      </c>
      <c r="D15" s="26">
        <f>DSUM(HGR_DB,"Gesamt",Hegeringe!F36:T37)</f>
        <v>668.2</v>
      </c>
      <c r="E15" s="49">
        <f>DCOUNT(HGR_DB,"Zähler",Hegeringe!F36:T37)</f>
        <v>4</v>
      </c>
      <c r="F15" s="27">
        <f t="shared" ref="F15" si="4">D15/E15</f>
        <v>167.05</v>
      </c>
    </row>
    <row r="16" spans="1:10" x14ac:dyDescent="0.2">
      <c r="A16">
        <v>8</v>
      </c>
      <c r="C16" s="15" t="str">
        <f>Hegeringe!L22</f>
        <v>St. Leonhard</v>
      </c>
      <c r="D16" s="26">
        <f>DSUM(HGR_DB,"Gesamt",Hegeringe!F58:T59)</f>
        <v>633</v>
      </c>
      <c r="E16" s="49">
        <f>DCOUNT(HGR_DB,"Zähler",Hegeringe!F58:T59)</f>
        <v>4</v>
      </c>
      <c r="F16" s="27">
        <f t="shared" ref="F16" si="5">D16/E16</f>
        <v>158.25</v>
      </c>
    </row>
    <row r="17" spans="1:6" x14ac:dyDescent="0.2">
      <c r="A17">
        <v>9</v>
      </c>
      <c r="C17" s="15" t="str">
        <f>Hegeringe!L8</f>
        <v>Göttweig</v>
      </c>
      <c r="D17" s="26">
        <f>DSUM(HGR_DB,"Gesamt",Hegeringe!F7:T8)</f>
        <v>585</v>
      </c>
      <c r="E17" s="49">
        <f>DCOUNT(HGR_DB,"Zähler",Hegeringe!F7:T8)</f>
        <v>3</v>
      </c>
      <c r="F17" s="27">
        <f t="shared" si="1"/>
        <v>195</v>
      </c>
    </row>
    <row r="18" spans="1:6" x14ac:dyDescent="0.2">
      <c r="A18">
        <v>10</v>
      </c>
      <c r="C18" s="15" t="str">
        <f>Hegeringe!L28</f>
        <v>Theiß</v>
      </c>
      <c r="D18" s="26">
        <f>DSUM(HGR_DB,"Gesamt",Hegeringe!F27:T28)</f>
        <v>566.20000000000005</v>
      </c>
      <c r="E18" s="49">
        <f>DCOUNT(HGR_DB,"Zähler",Hegeringe!F27:T28)</f>
        <v>3</v>
      </c>
      <c r="F18" s="27">
        <f t="shared" si="1"/>
        <v>188.73333333333335</v>
      </c>
    </row>
    <row r="19" spans="1:6" x14ac:dyDescent="0.2">
      <c r="A19">
        <v>11</v>
      </c>
      <c r="C19" s="15" t="str">
        <f>Hegeringe!L14</f>
        <v>Langenlois</v>
      </c>
      <c r="D19" s="26">
        <f>DSUM(HGR_DB,"Gesamt",Hegeringe!F13:T14)</f>
        <v>363.6</v>
      </c>
      <c r="E19" s="49">
        <f>DCOUNT(HGR_DB,"Zähler",Hegeringe!F13:T14)</f>
        <v>2</v>
      </c>
      <c r="F19" s="27">
        <f t="shared" si="1"/>
        <v>181.8</v>
      </c>
    </row>
    <row r="20" spans="1:6" x14ac:dyDescent="0.2">
      <c r="A20">
        <v>12</v>
      </c>
      <c r="C20" s="15" t="str">
        <f>Hegeringe!L4</f>
        <v>Dunkelsteinerwald</v>
      </c>
      <c r="D20" s="26">
        <f>DSUM(HGR_DB,"Gesamt",Hegeringe!F3:T4)</f>
        <v>263.20000000000005</v>
      </c>
      <c r="E20" s="49">
        <f>DCOUNT(HGR_DB,"Zähler",Hegeringe!F3:T4)</f>
        <v>2</v>
      </c>
      <c r="F20" s="27">
        <f t="shared" si="1"/>
        <v>131.60000000000002</v>
      </c>
    </row>
    <row r="21" spans="1:6" x14ac:dyDescent="0.2">
      <c r="A21">
        <v>13</v>
      </c>
      <c r="C21" s="15" t="s">
        <v>139</v>
      </c>
      <c r="D21" s="26">
        <f>DSUM(HGR_DB,"Gesamt",Hegeringe!F60:T61)</f>
        <v>213.8</v>
      </c>
      <c r="E21" s="49">
        <f>DCOUNT(HGR_DB,"Zähler",Hegeringe!F60:T61)</f>
        <v>2</v>
      </c>
      <c r="F21" s="27">
        <f t="shared" si="1"/>
        <v>106.9</v>
      </c>
    </row>
    <row r="22" spans="1:6" x14ac:dyDescent="0.2">
      <c r="A22">
        <v>14</v>
      </c>
      <c r="C22" s="15" t="str">
        <f>Hegeringe!L35</f>
        <v>Gföhl_2</v>
      </c>
      <c r="D22" s="26">
        <f>DSUM(HGR_DB,"Gesamt",Hegeringe!F34:T35)</f>
        <v>181.2</v>
      </c>
      <c r="E22" s="49">
        <f>DCOUNT(HGR_DB,"Zähler",Hegeringe!F34:T35)</f>
        <v>1</v>
      </c>
      <c r="F22" s="27">
        <f t="shared" ref="F22" si="6">D22/E22</f>
        <v>181.2</v>
      </c>
    </row>
    <row r="23" spans="1:6" x14ac:dyDescent="0.2">
      <c r="A23">
        <v>15</v>
      </c>
      <c r="C23" s="15" t="str">
        <f>Hegeringe!L43</f>
        <v>Senftenberg 2</v>
      </c>
      <c r="D23" s="26">
        <f>DSUM(HGR_DB,"Gesamt",Hegeringe!F42:T43)</f>
        <v>162</v>
      </c>
      <c r="E23" s="49">
        <f>DCOUNT(HGR_DB,"Zähler",Hegeringe!F42:T43)</f>
        <v>1</v>
      </c>
      <c r="F23" s="27">
        <f t="shared" si="1"/>
        <v>162</v>
      </c>
    </row>
    <row r="24" spans="1:6" x14ac:dyDescent="0.2">
      <c r="A24">
        <v>16</v>
      </c>
      <c r="C24" s="15" t="str">
        <f>Hegeringe!L53</f>
        <v>Weissenkirchen 3</v>
      </c>
      <c r="D24" s="26">
        <f>DSUM(HGR_DB,"Gesamt",Hegeringe!F52:T53)</f>
        <v>157.39999999999998</v>
      </c>
      <c r="E24" s="49">
        <f>DCOUNT(HGR_DB,"Zähler",Hegeringe!F52:T53)</f>
        <v>1</v>
      </c>
      <c r="F24" s="27">
        <f t="shared" si="1"/>
        <v>157.39999999999998</v>
      </c>
    </row>
    <row r="25" spans="1:6" x14ac:dyDescent="0.2">
      <c r="A25">
        <v>17</v>
      </c>
      <c r="C25" s="15" t="str">
        <f>Hegeringe!L47</f>
        <v>Straß 2</v>
      </c>
      <c r="D25" s="26">
        <f>DSUM(HGR_DB,"Gesamt",Hegeringe!F46:T47)</f>
        <v>133.19999999999999</v>
      </c>
      <c r="E25" s="49">
        <f>DCOUNT(HGR_DB,"Zähler",Hegeringe!F46:T47)</f>
        <v>1</v>
      </c>
      <c r="F25" s="27">
        <f t="shared" si="1"/>
        <v>133.19999999999999</v>
      </c>
    </row>
    <row r="26" spans="1:6" x14ac:dyDescent="0.2">
      <c r="A26">
        <v>18</v>
      </c>
      <c r="C26" s="15" t="str">
        <f>Hegeringe!L39</f>
        <v>Krumau 2</v>
      </c>
      <c r="D26" s="26">
        <f>DSUM(HGR_DB,"Gesamt",Hegeringe!F38:T39)</f>
        <v>117.4</v>
      </c>
      <c r="E26" s="49">
        <f>DCOUNT(HGR_DB,"Zähler",Hegeringe!F38:T39)</f>
        <v>1</v>
      </c>
      <c r="F26" s="27">
        <f t="shared" si="1"/>
        <v>117.4</v>
      </c>
    </row>
    <row r="27" spans="1:6" x14ac:dyDescent="0.2">
      <c r="A27">
        <v>19</v>
      </c>
      <c r="C27" s="15" t="str">
        <f>Hegeringe!L57</f>
        <v>Stiefern 2</v>
      </c>
      <c r="D27" s="26">
        <f>DSUM(HGR_DB,"Gesamt",Hegeringe!F56:T57)</f>
        <v>106</v>
      </c>
      <c r="E27" s="49">
        <f>DCOUNT(HGR_DB,"Zähler",Hegeringe!F56:T57)</f>
        <v>1</v>
      </c>
      <c r="F27" s="27">
        <f t="shared" si="1"/>
        <v>106</v>
      </c>
    </row>
    <row r="28" spans="1:6" x14ac:dyDescent="0.2">
      <c r="C28" s="15" t="str">
        <f>Hegeringe!L20</f>
        <v>Spitz</v>
      </c>
      <c r="D28" s="26">
        <f>DSUM(HGR_DB,"Gesamt",Hegeringe!F19:T20)</f>
        <v>0</v>
      </c>
      <c r="E28" s="49">
        <f>DCOUNT(HGR_DB,"Zähler",Hegeringe!F19:T20)</f>
        <v>0</v>
      </c>
      <c r="F28" s="27" t="e">
        <f t="shared" ref="F28" si="7">D28/E28</f>
        <v>#DIV/0!</v>
      </c>
    </row>
    <row r="29" spans="1:6" x14ac:dyDescent="0.2">
      <c r="C29" t="str">
        <f>Hegeringe!L63</f>
        <v>HGR 1</v>
      </c>
      <c r="D29" s="26">
        <f>DSUM(HGR_DB,"Gesamt",Hegeringe!F62:T63)</f>
        <v>0</v>
      </c>
      <c r="E29" s="49">
        <f>DCOUNT(HGR_DB,"Zähler",Hegeringe!F62:T63)</f>
        <v>0</v>
      </c>
      <c r="F29" s="27" t="e">
        <f t="shared" ref="F29" si="8">D29/E29</f>
        <v>#DIV/0!</v>
      </c>
    </row>
    <row r="30" spans="1:6" x14ac:dyDescent="0.2">
      <c r="C30" t="str">
        <f>Hegeringe!L65</f>
        <v>HGR 2</v>
      </c>
      <c r="D30" s="26">
        <f>DSUM(HGR_DB,"Gesamt",Hegeringe!F64:T65)</f>
        <v>0</v>
      </c>
      <c r="E30" s="49">
        <f>DCOUNT(HGR_DB,"Zähler",Hegeringe!F64:T65)</f>
        <v>0</v>
      </c>
      <c r="F30" s="27" t="e">
        <f t="shared" ref="F30" si="9">D30/E30</f>
        <v>#DIV/0!</v>
      </c>
    </row>
    <row r="31" spans="1:6" x14ac:dyDescent="0.2">
      <c r="C31" t="str">
        <f>Hegeringe!L67</f>
        <v>HGR 3</v>
      </c>
      <c r="D31" s="26">
        <f>DSUM(HGR_DB,"Gesamt",Hegeringe!F66:T67)</f>
        <v>0</v>
      </c>
      <c r="E31" s="49">
        <f>DCOUNT(HGR_DB,"Zähler",Hegeringe!F66:T67)</f>
        <v>0</v>
      </c>
      <c r="F31" s="27" t="e">
        <f t="shared" ref="F31" si="10">D31/E31</f>
        <v>#DIV/0!</v>
      </c>
    </row>
    <row r="32" spans="1:6" x14ac:dyDescent="0.2">
      <c r="C32" t="str">
        <f>Hegeringe!L69</f>
        <v>HGR 4</v>
      </c>
      <c r="D32" s="26">
        <f>DSUM(HGR_DB,"Gesamt",Hegeringe!F68:T69)</f>
        <v>0</v>
      </c>
      <c r="E32" s="49">
        <f>DCOUNT(HGR_DB,"Zähler",Hegeringe!F68:T69)</f>
        <v>0</v>
      </c>
      <c r="F32" s="27" t="e">
        <f t="shared" ref="F32" si="11">D32/E32</f>
        <v>#DIV/0!</v>
      </c>
    </row>
    <row r="36" spans="3:3" x14ac:dyDescent="0.2">
      <c r="C36" s="15"/>
    </row>
    <row r="37" spans="3:3" x14ac:dyDescent="0.2">
      <c r="C37" s="15"/>
    </row>
    <row r="38" spans="3:3" x14ac:dyDescent="0.2">
      <c r="C38" s="15"/>
    </row>
    <row r="39" spans="3:3" x14ac:dyDescent="0.2">
      <c r="C39" s="15"/>
    </row>
  </sheetData>
  <sortState ref="C12:F30">
    <sortCondition descending="1" ref="D12:D30"/>
  </sortState>
  <mergeCells count="1">
    <mergeCell ref="A1:F1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15</vt:i4>
      </vt:variant>
    </vt:vector>
  </HeadingPairs>
  <TitlesOfParts>
    <vt:vector size="27" baseType="lpstr">
      <vt:lpstr>Anleitung</vt:lpstr>
      <vt:lpstr>Eingabe</vt:lpstr>
      <vt:lpstr>Sort J N Heger</vt:lpstr>
      <vt:lpstr>Sort Heger</vt:lpstr>
      <vt:lpstr>HGR-Übersicht</vt:lpstr>
      <vt:lpstr>Ges.Bez. Jung W</vt:lpstr>
      <vt:lpstr>Ges.Bez.Wertung</vt:lpstr>
      <vt:lpstr>Hegering</vt:lpstr>
      <vt:lpstr>Heger-ZusSt</vt:lpstr>
      <vt:lpstr>Frauen</vt:lpstr>
      <vt:lpstr>Gäste</vt:lpstr>
      <vt:lpstr>Hegeringe</vt:lpstr>
      <vt:lpstr>Datum</vt:lpstr>
      <vt:lpstr>DB</vt:lpstr>
      <vt:lpstr>Eingabe!Druckbereich</vt:lpstr>
      <vt:lpstr>Frauen!Druckbereich</vt:lpstr>
      <vt:lpstr>Gäste!Druckbereich</vt:lpstr>
      <vt:lpstr>'Ges.Bez. Jung W'!Druckbereich</vt:lpstr>
      <vt:lpstr>Ges.Bez.Wertung!Druckbereich</vt:lpstr>
      <vt:lpstr>Hegering!Druckbereich</vt:lpstr>
      <vt:lpstr>'Heger-ZusSt'!Druckbereich</vt:lpstr>
      <vt:lpstr>'HGR-Übersicht'!Druckbereich</vt:lpstr>
      <vt:lpstr>Ges.Bez.Wertung!Drucktitel</vt:lpstr>
      <vt:lpstr>Hegering!Drucktitel</vt:lpstr>
      <vt:lpstr>HGR</vt:lpstr>
      <vt:lpstr>HGR_DB</vt:lpstr>
      <vt:lpstr>HGRz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</dc:creator>
  <cp:lastModifiedBy>Martin</cp:lastModifiedBy>
  <cp:lastPrinted>2016-09-11T08:20:24Z</cp:lastPrinted>
  <dcterms:created xsi:type="dcterms:W3CDTF">2007-09-01T10:16:57Z</dcterms:created>
  <dcterms:modified xsi:type="dcterms:W3CDTF">2016-09-12T03:52:48Z</dcterms:modified>
</cp:coreProperties>
</file>